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5600" windowHeight="15540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<sst xmlns="http://schemas.openxmlformats.org/spreadsheetml/2006/main" count="100" uniqueCount="97">
  <si>
    <t>Egenkapital og gjeld</t>
  </si>
  <si>
    <t>Driftsmateriale</t>
  </si>
  <si>
    <t>Annen egenkapital</t>
  </si>
  <si>
    <t>Bankinnskudd</t>
  </si>
  <si>
    <t>Kundefordringer</t>
  </si>
  <si>
    <t>Møte, kurs, oppdatering o l</t>
  </si>
  <si>
    <t>Kontorrekvisita</t>
  </si>
  <si>
    <t>Overganger</t>
  </si>
  <si>
    <t xml:space="preserve">Drakter </t>
  </si>
  <si>
    <t>Balanse</t>
  </si>
  <si>
    <t>Kontonavn</t>
  </si>
  <si>
    <t>EIENDELER</t>
  </si>
  <si>
    <t>Resultatregnskap</t>
  </si>
  <si>
    <t>Tap på fordringer</t>
  </si>
  <si>
    <t>Grasrotandel</t>
  </si>
  <si>
    <t>Kontingent organisasjon</t>
  </si>
  <si>
    <t>Bank, særvilkår</t>
  </si>
  <si>
    <t>Reklame/Sponsorinntekt</t>
  </si>
  <si>
    <t>Vipps</t>
  </si>
  <si>
    <t>USM</t>
  </si>
  <si>
    <t>Lisensavgift</t>
  </si>
  <si>
    <t>Trenere</t>
  </si>
  <si>
    <t>Bingo</t>
  </si>
  <si>
    <t>Leverandørgjeld</t>
  </si>
  <si>
    <t>Stjørdal Baskettballklubb</t>
  </si>
  <si>
    <t>Regnskapshonorar</t>
  </si>
  <si>
    <t>Frakt, toll og spedisjon</t>
  </si>
  <si>
    <t>Halleie</t>
  </si>
  <si>
    <t>Annen kostnad</t>
  </si>
  <si>
    <t>Eiendeler</t>
  </si>
  <si>
    <t>Andre inntekter</t>
  </si>
  <si>
    <t>kiosk</t>
  </si>
  <si>
    <t>Nr.</t>
  </si>
  <si>
    <t>Påløpt inntekt</t>
  </si>
  <si>
    <t xml:space="preserve">Biletter </t>
  </si>
  <si>
    <t>Andre kortsiktige fordringer</t>
  </si>
  <si>
    <t>Dommerkostnader</t>
  </si>
  <si>
    <t>Programvare årlig vedl.hold</t>
  </si>
  <si>
    <t>Cup</t>
  </si>
  <si>
    <t>EGENKAPITAL OG GJELD</t>
  </si>
  <si>
    <t>Vidrerefakturering hall- og garerober</t>
  </si>
  <si>
    <t>Medlemskontigent/treningsavgift</t>
  </si>
  <si>
    <t>Reisekostnad</t>
  </si>
  <si>
    <t>Kontingenter</t>
  </si>
  <si>
    <t>Sum Inntekter</t>
  </si>
  <si>
    <t>Sum varekostnad</t>
  </si>
  <si>
    <t>Sum driftskostnader</t>
  </si>
  <si>
    <t>Sum annen driftskostnad</t>
  </si>
  <si>
    <t>Sportsutstyr</t>
  </si>
  <si>
    <t>Egenandeler</t>
  </si>
  <si>
    <t>Momskompensasjon</t>
  </si>
  <si>
    <t>Varkjøp kiosk</t>
  </si>
  <si>
    <t>Andre kostander lokaler</t>
  </si>
  <si>
    <t>Inventar</t>
  </si>
  <si>
    <t>Støtte samling</t>
  </si>
  <si>
    <t>Porto</t>
  </si>
  <si>
    <t>Deltakeravg trenerhelg</t>
  </si>
  <si>
    <t>Forsikringer</t>
  </si>
  <si>
    <t>Styremøter</t>
  </si>
  <si>
    <t>Bank- og Vippsgebyr</t>
  </si>
  <si>
    <t>Renteinntekter</t>
  </si>
  <si>
    <t>Rentekost lev</t>
  </si>
  <si>
    <t>Sum Finans</t>
  </si>
  <si>
    <t>Sum totale driftskostnader</t>
  </si>
  <si>
    <t>Selbu 05. mars 2020</t>
  </si>
  <si>
    <t>Tilskudd Norges Basketballforbund</t>
  </si>
  <si>
    <t xml:space="preserve">Spillere født 2007 eller senere kr. 1000,- </t>
  </si>
  <si>
    <t>Spillere født 2006-2005 kr. 1600,-</t>
  </si>
  <si>
    <t>Spillere født 2004 eller etter kr. 1800,-</t>
  </si>
  <si>
    <t>Treningsavgift inkl. medl.kont (100,-)</t>
  </si>
  <si>
    <r>
      <t>UNDERSKUDD</t>
    </r>
    <r>
      <rPr>
        <b/>
        <sz val="8"/>
        <color indexed="8"/>
        <rFont val="Comic Sans MS"/>
        <family val="4"/>
      </rPr>
      <t>/OVERSKUDD</t>
    </r>
  </si>
  <si>
    <t>Autorisert Regnskapsfører</t>
  </si>
  <si>
    <t>Budsjett 2021</t>
  </si>
  <si>
    <t>Tilskud kompensasjonsordning</t>
  </si>
  <si>
    <t>Valuta</t>
  </si>
  <si>
    <t>Annonser</t>
  </si>
  <si>
    <t>Gaver</t>
  </si>
  <si>
    <t>(Lave tall pga. covid-19)</t>
  </si>
  <si>
    <t>Sportsutstyr/drakter</t>
  </si>
  <si>
    <t>(Easybasketcup)</t>
  </si>
  <si>
    <t>Egenandel reiser for eksempel til Møre</t>
  </si>
  <si>
    <t>Spillere født 2009-2008 kr. 1100,-</t>
  </si>
  <si>
    <t>Tall:</t>
  </si>
  <si>
    <t>Andre tilskudd</t>
  </si>
  <si>
    <t>(mindre utgifter i 2020 pga. covid)</t>
  </si>
  <si>
    <t>(godtgjørelse/kurs/reise DST etc)</t>
  </si>
  <si>
    <t>(regnskapsprogram/regnskapsfirma)</t>
  </si>
  <si>
    <t>Cup kostnader / EB / EBC / Påmelding</t>
  </si>
  <si>
    <t>(se konto 6100 -ført på to forskjellige i 2020)</t>
  </si>
  <si>
    <t>(2-3 turer Møre)</t>
  </si>
  <si>
    <r>
      <t xml:space="preserve">Treningsavgift </t>
    </r>
    <r>
      <rPr>
        <b/>
        <sz val="10"/>
        <rFont val="Arial"/>
        <family val="2"/>
      </rPr>
      <t>inkl.</t>
    </r>
    <r>
      <rPr>
        <sz val="10"/>
        <rFont val="Arial"/>
        <family val="2"/>
      </rPr>
      <t xml:space="preserve"> medl.kont (100,-)</t>
    </r>
  </si>
  <si>
    <t>Spillere født 2007-2003 kr. 1800</t>
  </si>
  <si>
    <t>Spillere født 2002 eller etter kr. 2000,-</t>
  </si>
  <si>
    <t>Spillere født 2012 ellere senere kr 700</t>
  </si>
  <si>
    <t>Spillere født 2010-2011 kr. 1000</t>
  </si>
  <si>
    <t>(Kont.kassa Stj.kommune / refusjon EB feb 2020)</t>
  </si>
  <si>
    <t>Rekrutering</t>
  </si>
</sst>
</file>

<file path=xl/styles.xml><?xml version="1.0" encoding="utf-8"?>
<styleSheet xmlns="http://schemas.openxmlformats.org/spreadsheetml/2006/main">
  <numFmts count="5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NOK&quot;\ #,##0;\-&quot;NOK&quot;\ #,##0"/>
    <numFmt numFmtId="165" formatCode="&quot;NOK&quot;\ #,##0;[Red]\-&quot;NOK&quot;\ #,##0"/>
    <numFmt numFmtId="166" formatCode="&quot;NOK&quot;\ #,##0.00;\-&quot;NOK&quot;\ #,##0.00"/>
    <numFmt numFmtId="167" formatCode="&quot;NOK&quot;\ #,##0.00;[Red]\-&quot;NOK&quot;\ #,##0.00"/>
    <numFmt numFmtId="168" formatCode="_-&quot;NOK&quot;\ * #,##0_-;\-&quot;NOK&quot;\ * #,##0_-;_-&quot;NOK&quot;\ * &quot;-&quot;_-;_-@_-"/>
    <numFmt numFmtId="169" formatCode="_-&quot;NOK&quot;\ * #,##0.00_-;\-&quot;NOK&quot;\ * #,##0.00_-;_-&quot;NOK&quot;\ 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&quot;$&quot;#,##0\ \);\(&quot;$&quot;#,##0\)"/>
    <numFmt numFmtId="179" formatCode="&quot;$&quot;#,##0\ \);[Red]\(&quot;$&quot;#,##0\)"/>
    <numFmt numFmtId="180" formatCode="&quot;$&quot;#,##0.00\ \);\(&quot;$&quot;#,##0.00\)"/>
    <numFmt numFmtId="181" formatCode="&quot;$&quot;#,##0.00\ \);[Red]\(&quot;$&quot;#,##0.00\)"/>
    <numFmt numFmtId="182" formatCode="\(&quot;$&quot;* #,##0\ \);\ \(&quot;$&quot;* \(#,##0\);\ \(&quot;$&quot;* &quot;-&quot;\ \);\ \(@\ \)"/>
    <numFmt numFmtId="183" formatCode="\(* #,##0\ \);\ \(* \(#,##0\);\ \(* &quot;-&quot;\ \);\ \(@\ \)"/>
    <numFmt numFmtId="184" formatCode="\(&quot;$&quot;* #,##0.00\ \);\ \(&quot;$&quot;* \(#,##0.00\);\ \(&quot;$&quot;* &quot;-&quot;??\ \);\ \(@\ \)"/>
    <numFmt numFmtId="185" formatCode="\(* #,##0.00\ \);\ \(* \(#,##0.00\);\ \(* &quot;-&quot;??\ \);\ \(@\ \)"/>
    <numFmt numFmtId="186" formatCode="????"/>
    <numFmt numFmtId="187" formatCode="00"/>
    <numFmt numFmtId="188" formatCode="??"/>
    <numFmt numFmtId="189" formatCode="?"/>
    <numFmt numFmtId="190" formatCode="\-???,??0.00;\-???,??0.00"/>
    <numFmt numFmtId="191" formatCode="\-???,???;\-???,???"/>
    <numFmt numFmtId="192" formatCode="\-??,??0.00;\-??,??0.00"/>
    <numFmt numFmtId="193" formatCode="\-??,???;\-??,???"/>
    <numFmt numFmtId="194" formatCode="\-?,??0.00;\-?,??0.00"/>
    <numFmt numFmtId="195" formatCode="\-??0.00;\-??0.00"/>
    <numFmt numFmtId="196" formatCode="\-???;\-???"/>
    <numFmt numFmtId="197" formatCode="\-?,???;\-?,???"/>
    <numFmt numFmtId="198" formatCode="??,??0.00"/>
    <numFmt numFmtId="199" formatCode="??,???"/>
    <numFmt numFmtId="200" formatCode="??0.00"/>
    <numFmt numFmtId="201" formatCode="???"/>
    <numFmt numFmtId="202" formatCode="?,??0.00"/>
    <numFmt numFmtId="203" formatCode="?,???"/>
    <numFmt numFmtId="204" formatCode="???,??0.00"/>
    <numFmt numFmtId="205" formatCode="???,???"/>
    <numFmt numFmtId="206" formatCode="#,##0.00_ ;\-#,##0.00\ "/>
    <numFmt numFmtId="207" formatCode="#,##0.00_ ;[Red]\-#,##0.00\ "/>
  </numFmts>
  <fonts count="62">
    <font>
      <sz val="10"/>
      <name val="Arial"/>
      <family val="0"/>
    </font>
    <font>
      <sz val="10"/>
      <name val="Comic Sans MS"/>
      <family val="4"/>
    </font>
    <font>
      <sz val="9"/>
      <color indexed="8"/>
      <name val="Comic Sans MS"/>
      <family val="4"/>
    </font>
    <font>
      <b/>
      <sz val="9"/>
      <color indexed="8"/>
      <name val="Comic Sans MS"/>
      <family val="4"/>
    </font>
    <font>
      <i/>
      <sz val="8"/>
      <color indexed="8"/>
      <name val="Comic Sans MS"/>
      <family val="4"/>
    </font>
    <font>
      <b/>
      <sz val="8"/>
      <color indexed="8"/>
      <name val="Comic Sans MS"/>
      <family val="4"/>
    </font>
    <font>
      <sz val="8"/>
      <name val="Comic Sans MS"/>
      <family val="4"/>
    </font>
    <font>
      <sz val="8"/>
      <color indexed="8"/>
      <name val="Comic Sans MS"/>
      <family val="4"/>
    </font>
    <font>
      <sz val="8"/>
      <name val="Arial"/>
      <family val="2"/>
    </font>
    <font>
      <b/>
      <sz val="12"/>
      <color indexed="8"/>
      <name val="Comic Sans MS"/>
      <family val="4"/>
    </font>
    <font>
      <b/>
      <i/>
      <sz val="12"/>
      <color indexed="8"/>
      <name val="Comic Sans MS"/>
      <family val="4"/>
    </font>
    <font>
      <b/>
      <sz val="12"/>
      <name val="Comic Sans MS"/>
      <family val="4"/>
    </font>
    <font>
      <b/>
      <sz val="12"/>
      <name val="Arial"/>
      <family val="2"/>
    </font>
    <font>
      <b/>
      <sz val="8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3" borderId="1" applyNumberFormat="0" applyAlignment="0" applyProtection="0"/>
    <xf numFmtId="0" fontId="50" fillId="0" borderId="2" applyNumberFormat="0" applyFill="0" applyAlignment="0" applyProtection="0"/>
    <xf numFmtId="0" fontId="0" fillId="0" borderId="0">
      <alignment/>
      <protection/>
    </xf>
    <xf numFmtId="0" fontId="51" fillId="24" borderId="3" applyNumberFormat="0" applyAlignment="0" applyProtection="0"/>
    <xf numFmtId="0" fontId="0" fillId="25" borderId="4" applyNumberFormat="0" applyFont="0" applyAlignment="0" applyProtection="0"/>
    <xf numFmtId="0" fontId="52" fillId="26" borderId="0" applyNumberFormat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0" fillId="0" borderId="0">
      <alignment/>
      <protection/>
    </xf>
    <xf numFmtId="0" fontId="58" fillId="20" borderId="9" applyNumberFormat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1" applyFont="1" applyAlignment="1">
      <alignment horizontal="center" vertical="center"/>
      <protection/>
    </xf>
    <xf numFmtId="0" fontId="3" fillId="0" borderId="0" xfId="41" applyFont="1" applyAlignment="1">
      <alignment horizontal="right" vertical="top"/>
      <protection/>
    </xf>
    <xf numFmtId="190" fontId="2" fillId="0" borderId="0" xfId="41" applyNumberFormat="1" applyFont="1" applyAlignment="1">
      <alignment horizontal="right" vertical="top"/>
      <protection/>
    </xf>
    <xf numFmtId="192" fontId="2" fillId="0" borderId="0" xfId="41" applyNumberFormat="1" applyFont="1" applyAlignment="1">
      <alignment horizontal="right" vertical="top"/>
      <protection/>
    </xf>
    <xf numFmtId="190" fontId="3" fillId="0" borderId="0" xfId="41" applyNumberFormat="1" applyFont="1" applyAlignment="1">
      <alignment horizontal="right" vertical="top"/>
      <protection/>
    </xf>
    <xf numFmtId="2" fontId="3" fillId="0" borderId="0" xfId="41" applyNumberFormat="1" applyFont="1" applyAlignment="1">
      <alignment horizontal="right" vertical="top"/>
      <protection/>
    </xf>
    <xf numFmtId="198" fontId="2" fillId="0" borderId="0" xfId="41" applyNumberFormat="1" applyFont="1" applyAlignment="1">
      <alignment horizontal="right" vertical="top"/>
      <protection/>
    </xf>
    <xf numFmtId="200" fontId="2" fillId="0" borderId="0" xfId="41" applyNumberFormat="1" applyFont="1" applyAlignment="1">
      <alignment horizontal="right" vertical="top"/>
      <protection/>
    </xf>
    <xf numFmtId="202" fontId="2" fillId="0" borderId="0" xfId="41" applyNumberFormat="1" applyFont="1" applyAlignment="1">
      <alignment horizontal="right" vertical="top"/>
      <protection/>
    </xf>
    <xf numFmtId="204" fontId="2" fillId="0" borderId="0" xfId="41" applyNumberFormat="1" applyFont="1" applyAlignment="1">
      <alignment horizontal="right" vertical="top"/>
      <protection/>
    </xf>
    <xf numFmtId="204" fontId="3" fillId="0" borderId="0" xfId="41" applyNumberFormat="1" applyFont="1" applyAlignment="1">
      <alignment horizontal="right" vertical="top"/>
      <protection/>
    </xf>
    <xf numFmtId="0" fontId="5" fillId="0" borderId="0" xfId="41" applyFont="1" applyAlignment="1">
      <alignment horizontal="center" vertical="top"/>
      <protection/>
    </xf>
    <xf numFmtId="0" fontId="6" fillId="0" borderId="0" xfId="0" applyFont="1" applyAlignment="1">
      <alignment/>
    </xf>
    <xf numFmtId="0" fontId="5" fillId="0" borderId="0" xfId="41" applyFont="1" applyAlignment="1">
      <alignment horizontal="left" vertical="top"/>
      <protection/>
    </xf>
    <xf numFmtId="0" fontId="5" fillId="0" borderId="0" xfId="41" applyFont="1" applyAlignment="1">
      <alignment horizontal="right" vertical="top"/>
      <protection/>
    </xf>
    <xf numFmtId="0" fontId="7" fillId="0" borderId="0" xfId="41" applyFont="1" applyAlignment="1">
      <alignment horizontal="left" vertical="top"/>
      <protection/>
    </xf>
    <xf numFmtId="0" fontId="8" fillId="0" borderId="0" xfId="0" applyFont="1" applyAlignment="1">
      <alignment/>
    </xf>
    <xf numFmtId="0" fontId="9" fillId="0" borderId="0" xfId="41" applyFont="1" applyAlignment="1">
      <alignment horizontal="center" vertical="top"/>
      <protection/>
    </xf>
    <xf numFmtId="0" fontId="9" fillId="0" borderId="0" xfId="41" applyFont="1" applyAlignment="1">
      <alignment horizontal="left" vertical="top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6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9" fillId="0" borderId="0" xfId="41" applyNumberFormat="1" applyFont="1" applyAlignment="1">
      <alignment horizontal="left" vertical="top"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0" fillId="0" borderId="0" xfId="41" applyFont="1" applyAlignment="1">
      <alignment horizontal="right" vertical="top"/>
      <protection/>
    </xf>
    <xf numFmtId="0" fontId="4" fillId="0" borderId="0" xfId="41" applyFont="1" applyAlignment="1">
      <alignment horizontal="right" vertical="top"/>
      <protection/>
    </xf>
    <xf numFmtId="186" fontId="7" fillId="0" borderId="0" xfId="41" applyNumberFormat="1" applyFont="1" applyAlignment="1">
      <alignment horizontal="right" vertical="top"/>
      <protection/>
    </xf>
    <xf numFmtId="0" fontId="6" fillId="0" borderId="0" xfId="0" applyFont="1" applyAlignment="1">
      <alignment horizontal="right"/>
    </xf>
    <xf numFmtId="0" fontId="7" fillId="0" borderId="0" xfId="41" applyFont="1" applyAlignment="1">
      <alignment horizontal="right" vertical="top"/>
      <protection/>
    </xf>
    <xf numFmtId="0" fontId="8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41" applyFont="1" applyBorder="1" applyAlignment="1">
      <alignment horizontal="left" vertical="top"/>
      <protection/>
    </xf>
    <xf numFmtId="4" fontId="13" fillId="0" borderId="0" xfId="0" applyNumberFormat="1" applyFont="1" applyBorder="1" applyAlignment="1">
      <alignment/>
    </xf>
    <xf numFmtId="2" fontId="3" fillId="0" borderId="0" xfId="41" applyNumberFormat="1" applyFont="1" applyBorder="1" applyAlignment="1">
      <alignment horizontal="right" vertical="top"/>
      <protection/>
    </xf>
    <xf numFmtId="186" fontId="7" fillId="0" borderId="10" xfId="41" applyNumberFormat="1" applyFont="1" applyBorder="1" applyAlignment="1">
      <alignment horizontal="right" vertical="top"/>
      <protection/>
    </xf>
    <xf numFmtId="0" fontId="7" fillId="0" borderId="10" xfId="41" applyFont="1" applyBorder="1" applyAlignment="1">
      <alignment horizontal="left" vertical="top"/>
      <protection/>
    </xf>
    <xf numFmtId="4" fontId="6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86" fontId="7" fillId="0" borderId="11" xfId="41" applyNumberFormat="1" applyFont="1" applyBorder="1" applyAlignment="1">
      <alignment horizontal="right" vertical="top"/>
      <protection/>
    </xf>
    <xf numFmtId="0" fontId="7" fillId="0" borderId="11" xfId="41" applyFont="1" applyBorder="1" applyAlignment="1">
      <alignment horizontal="left" vertical="top"/>
      <protection/>
    </xf>
    <xf numFmtId="4" fontId="6" fillId="0" borderId="11" xfId="0" applyNumberFormat="1" applyFont="1" applyBorder="1" applyAlignment="1">
      <alignment/>
    </xf>
    <xf numFmtId="0" fontId="5" fillId="0" borderId="12" xfId="41" applyFont="1" applyBorder="1" applyAlignment="1">
      <alignment horizontal="left" vertical="top"/>
      <protection/>
    </xf>
    <xf numFmtId="0" fontId="6" fillId="0" borderId="12" xfId="0" applyFont="1" applyBorder="1" applyAlignment="1">
      <alignment/>
    </xf>
    <xf numFmtId="4" fontId="13" fillId="0" borderId="12" xfId="0" applyNumberFormat="1" applyFont="1" applyBorder="1" applyAlignment="1">
      <alignment/>
    </xf>
    <xf numFmtId="186" fontId="7" fillId="0" borderId="13" xfId="41" applyNumberFormat="1" applyFont="1" applyBorder="1" applyAlignment="1">
      <alignment horizontal="right" vertical="top"/>
      <protection/>
    </xf>
    <xf numFmtId="0" fontId="7" fillId="0" borderId="13" xfId="41" applyFont="1" applyBorder="1" applyAlignment="1">
      <alignment horizontal="left" vertical="top"/>
      <protection/>
    </xf>
    <xf numFmtId="4" fontId="6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4" xfId="41" applyFont="1" applyBorder="1" applyAlignment="1">
      <alignment horizontal="left" vertical="top"/>
      <protection/>
    </xf>
    <xf numFmtId="204" fontId="5" fillId="0" borderId="14" xfId="41" applyNumberFormat="1" applyFont="1" applyBorder="1" applyAlignment="1">
      <alignment horizontal="right" vertical="top"/>
      <protection/>
    </xf>
    <xf numFmtId="4" fontId="13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41" applyFont="1" applyAlignment="1">
      <alignment horizontal="left" vertical="top"/>
      <protection/>
    </xf>
    <xf numFmtId="0" fontId="13" fillId="0" borderId="0" xfId="0" applyFont="1" applyAlignment="1">
      <alignment horizontal="right"/>
    </xf>
    <xf numFmtId="207" fontId="13" fillId="0" borderId="0" xfId="41" applyNumberFormat="1" applyFont="1" applyAlignment="1">
      <alignment horizontal="right" vertical="top"/>
      <protection/>
    </xf>
    <xf numFmtId="0" fontId="16" fillId="0" borderId="0" xfId="0" applyFont="1" applyAlignment="1">
      <alignment/>
    </xf>
    <xf numFmtId="0" fontId="17" fillId="0" borderId="0" xfId="41" applyFont="1" applyAlignment="1">
      <alignment horizontal="right" vertical="top"/>
      <protection/>
    </xf>
    <xf numFmtId="191" fontId="18" fillId="0" borderId="0" xfId="41" applyNumberFormat="1" applyFont="1" applyAlignment="1">
      <alignment horizontal="right" vertical="top"/>
      <protection/>
    </xf>
    <xf numFmtId="193" fontId="18" fillId="0" borderId="0" xfId="41" applyNumberFormat="1" applyFont="1" applyAlignment="1">
      <alignment horizontal="right" vertical="top"/>
      <protection/>
    </xf>
    <xf numFmtId="196" fontId="18" fillId="0" borderId="0" xfId="41" applyNumberFormat="1" applyFont="1" applyAlignment="1">
      <alignment horizontal="right" vertical="top"/>
      <protection/>
    </xf>
    <xf numFmtId="197" fontId="18" fillId="0" borderId="0" xfId="41" applyNumberFormat="1" applyFont="1" applyAlignment="1">
      <alignment horizontal="right" vertical="top"/>
      <protection/>
    </xf>
    <xf numFmtId="191" fontId="17" fillId="0" borderId="0" xfId="41" applyNumberFormat="1" applyFont="1" applyAlignment="1">
      <alignment horizontal="right" vertical="top"/>
      <protection/>
    </xf>
    <xf numFmtId="199" fontId="18" fillId="0" borderId="0" xfId="41" applyNumberFormat="1" applyFont="1" applyAlignment="1">
      <alignment horizontal="right" vertical="top"/>
      <protection/>
    </xf>
    <xf numFmtId="201" fontId="18" fillId="0" borderId="0" xfId="41" applyNumberFormat="1" applyFont="1" applyAlignment="1">
      <alignment horizontal="right" vertical="top"/>
      <protection/>
    </xf>
    <xf numFmtId="199" fontId="17" fillId="0" borderId="0" xfId="41" applyNumberFormat="1" applyFont="1" applyAlignment="1">
      <alignment horizontal="right" vertical="top"/>
      <protection/>
    </xf>
    <xf numFmtId="203" fontId="18" fillId="0" borderId="0" xfId="41" applyNumberFormat="1" applyFont="1" applyAlignment="1">
      <alignment horizontal="right" vertical="top"/>
      <protection/>
    </xf>
    <xf numFmtId="205" fontId="18" fillId="0" borderId="0" xfId="41" applyNumberFormat="1" applyFont="1" applyAlignment="1">
      <alignment horizontal="right" vertical="top"/>
      <protection/>
    </xf>
    <xf numFmtId="205" fontId="17" fillId="0" borderId="0" xfId="41" applyNumberFormat="1" applyFont="1" applyAlignment="1">
      <alignment horizontal="right" vertical="top"/>
      <protection/>
    </xf>
    <xf numFmtId="1" fontId="17" fillId="0" borderId="0" xfId="41" applyNumberFormat="1" applyFont="1" applyAlignment="1">
      <alignment horizontal="right" vertical="top"/>
      <protection/>
    </xf>
    <xf numFmtId="1" fontId="18" fillId="0" borderId="0" xfId="41" applyNumberFormat="1" applyFont="1" applyAlignment="1">
      <alignment horizontal="right" vertical="top"/>
      <protection/>
    </xf>
    <xf numFmtId="0" fontId="19" fillId="0" borderId="0" xfId="41" applyFont="1" applyAlignment="1">
      <alignment horizontal="right" vertical="top"/>
      <protection/>
    </xf>
    <xf numFmtId="0" fontId="0" fillId="0" borderId="0" xfId="0" applyFont="1" applyAlignment="1">
      <alignment/>
    </xf>
    <xf numFmtId="4" fontId="13" fillId="0" borderId="13" xfId="0" applyNumberFormat="1" applyFont="1" applyBorder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94</xdr:row>
      <xdr:rowOff>123825</xdr:rowOff>
    </xdr:from>
    <xdr:to>
      <xdr:col>1</xdr:col>
      <xdr:colOff>628650</xdr:colOff>
      <xdr:row>98</xdr:row>
      <xdr:rowOff>0</xdr:rowOff>
    </xdr:to>
    <xdr:pic>
      <xdr:nvPicPr>
        <xdr:cNvPr id="1" name="Bil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63925"/>
          <a:ext cx="1152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95250</xdr:rowOff>
    </xdr:from>
    <xdr:to>
      <xdr:col>1</xdr:col>
      <xdr:colOff>609600</xdr:colOff>
      <xdr:row>101</xdr:row>
      <xdr:rowOff>104775</xdr:rowOff>
    </xdr:to>
    <xdr:pic>
      <xdr:nvPicPr>
        <xdr:cNvPr id="2" name="Bil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087850"/>
          <a:ext cx="1133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tabSelected="1" zoomScalePageLayoutView="0" workbookViewId="0" topLeftCell="A1">
      <selection activeCell="D23" sqref="D23"/>
    </sheetView>
  </sheetViews>
  <sheetFormatPr defaultColWidth="11.421875" defaultRowHeight="12.75"/>
  <cols>
    <col min="1" max="1" width="7.8515625" style="34" customWidth="1"/>
    <col min="2" max="2" width="34.421875" style="18" customWidth="1"/>
    <col min="3" max="3" width="13.8515625" style="18" customWidth="1"/>
    <col min="4" max="4" width="17.421875" style="0" customWidth="1"/>
    <col min="5" max="5" width="5.57421875" style="0" customWidth="1"/>
    <col min="6" max="6" width="5.00390625" style="18" customWidth="1"/>
    <col min="7" max="7" width="9.140625" style="18" customWidth="1"/>
    <col min="8" max="9" width="9.421875" style="18" customWidth="1"/>
    <col min="10" max="11" width="10.8515625" style="18" customWidth="1"/>
  </cols>
  <sheetData>
    <row r="1" spans="1:11" s="22" customFormat="1" ht="19.5" customHeight="1">
      <c r="A1" s="29"/>
      <c r="B1" s="19" t="s">
        <v>12</v>
      </c>
      <c r="C1" s="20" t="s">
        <v>24</v>
      </c>
      <c r="D1" s="21"/>
      <c r="E1" s="21"/>
      <c r="F1" s="23"/>
      <c r="G1" s="69"/>
      <c r="H1" s="69"/>
      <c r="I1" s="69"/>
      <c r="J1" s="69"/>
      <c r="K1" s="69"/>
    </row>
    <row r="2" spans="1:6" ht="12.75" customHeight="1">
      <c r="A2" s="30"/>
      <c r="B2" s="13"/>
      <c r="C2" s="14"/>
      <c r="D2" s="1"/>
      <c r="E2" s="1"/>
      <c r="F2" s="14"/>
    </row>
    <row r="3" spans="1:7" ht="12.75" customHeight="1">
      <c r="A3" s="16" t="s">
        <v>32</v>
      </c>
      <c r="B3" s="15" t="s">
        <v>10</v>
      </c>
      <c r="C3" s="23">
        <v>2020</v>
      </c>
      <c r="D3" s="67" t="s">
        <v>72</v>
      </c>
      <c r="E3" s="3"/>
      <c r="F3" s="14"/>
      <c r="G3" s="70"/>
    </row>
    <row r="4" spans="1:13" ht="12.75" customHeight="1">
      <c r="A4" s="43">
        <v>3000</v>
      </c>
      <c r="B4" s="44" t="s">
        <v>22</v>
      </c>
      <c r="C4" s="45">
        <v>65402.93</v>
      </c>
      <c r="D4" s="45">
        <v>60000</v>
      </c>
      <c r="E4" s="39"/>
      <c r="F4" s="14" t="s">
        <v>77</v>
      </c>
      <c r="G4" s="71"/>
      <c r="L4" s="65"/>
      <c r="M4" s="64" t="s">
        <v>69</v>
      </c>
    </row>
    <row r="5" spans="1:13" ht="12.75" customHeight="1">
      <c r="A5" s="43">
        <v>3010</v>
      </c>
      <c r="B5" s="44" t="s">
        <v>78</v>
      </c>
      <c r="C5" s="45">
        <v>22474</v>
      </c>
      <c r="D5" s="45">
        <v>10000</v>
      </c>
      <c r="E5" s="39"/>
      <c r="F5" s="14"/>
      <c r="G5" s="72"/>
      <c r="M5" s="64" t="s">
        <v>66</v>
      </c>
    </row>
    <row r="6" spans="1:13" ht="12.75" customHeight="1">
      <c r="A6" s="43">
        <v>3100</v>
      </c>
      <c r="B6" s="44" t="s">
        <v>38</v>
      </c>
      <c r="C6" s="45">
        <v>4720</v>
      </c>
      <c r="D6" s="45">
        <v>15000</v>
      </c>
      <c r="E6" s="39"/>
      <c r="F6" s="14" t="s">
        <v>79</v>
      </c>
      <c r="G6" s="72"/>
      <c r="M6" s="64" t="s">
        <v>67</v>
      </c>
    </row>
    <row r="7" spans="1:13" ht="12.75" customHeight="1">
      <c r="A7" s="43">
        <v>3200</v>
      </c>
      <c r="B7" s="44" t="s">
        <v>17</v>
      </c>
      <c r="C7" s="45">
        <v>15000</v>
      </c>
      <c r="D7" s="45">
        <v>35000</v>
      </c>
      <c r="E7" s="39"/>
      <c r="F7" s="14"/>
      <c r="G7" s="72"/>
      <c r="M7" s="64" t="s">
        <v>68</v>
      </c>
    </row>
    <row r="8" spans="1:7" ht="12.75" customHeight="1">
      <c r="A8" s="43">
        <v>3210</v>
      </c>
      <c r="B8" s="44" t="s">
        <v>31</v>
      </c>
      <c r="C8" s="45">
        <v>18840</v>
      </c>
      <c r="D8" s="45">
        <v>20500</v>
      </c>
      <c r="E8" s="39"/>
      <c r="G8" s="72"/>
    </row>
    <row r="9" spans="1:6" ht="12.75" customHeight="1">
      <c r="A9" s="43">
        <v>3220</v>
      </c>
      <c r="B9" s="44" t="s">
        <v>34</v>
      </c>
      <c r="C9" s="45">
        <v>1300</v>
      </c>
      <c r="D9" s="45">
        <v>0</v>
      </c>
      <c r="E9" s="39"/>
      <c r="F9" s="14"/>
    </row>
    <row r="10" spans="1:7" ht="12.75" customHeight="1">
      <c r="A10" s="43">
        <v>3230</v>
      </c>
      <c r="B10" s="44" t="s">
        <v>40</v>
      </c>
      <c r="C10" s="45">
        <v>0</v>
      </c>
      <c r="D10" s="45"/>
      <c r="E10" s="39"/>
      <c r="F10" s="14"/>
      <c r="G10" s="73"/>
    </row>
    <row r="11" spans="1:15" ht="12.75" customHeight="1">
      <c r="A11" s="43">
        <v>3250</v>
      </c>
      <c r="B11" s="44" t="s">
        <v>49</v>
      </c>
      <c r="C11" s="45">
        <v>15800</v>
      </c>
      <c r="D11" s="45">
        <v>15000</v>
      </c>
      <c r="E11" s="39"/>
      <c r="F11" s="14" t="s">
        <v>80</v>
      </c>
      <c r="G11" s="73"/>
      <c r="O11" s="85" t="s">
        <v>82</v>
      </c>
    </row>
    <row r="12" spans="1:12" ht="12.75" customHeight="1">
      <c r="A12" s="43">
        <v>3260</v>
      </c>
      <c r="B12" s="44" t="s">
        <v>41</v>
      </c>
      <c r="C12" s="45">
        <v>47538.42</v>
      </c>
      <c r="D12" s="45">
        <f>P20</f>
        <v>96600</v>
      </c>
      <c r="E12" s="39"/>
      <c r="F12" s="14"/>
      <c r="G12" s="72"/>
      <c r="L12" s="85" t="s">
        <v>90</v>
      </c>
    </row>
    <row r="13" spans="1:16" ht="12.75" customHeight="1">
      <c r="A13" s="43">
        <v>3440</v>
      </c>
      <c r="B13" s="44" t="s">
        <v>65</v>
      </c>
      <c r="C13" s="45">
        <v>23325</v>
      </c>
      <c r="D13" s="45">
        <v>23000</v>
      </c>
      <c r="E13" s="39"/>
      <c r="F13" s="14"/>
      <c r="G13" s="72"/>
      <c r="L13" t="s">
        <v>93</v>
      </c>
      <c r="O13">
        <v>8</v>
      </c>
      <c r="P13">
        <f>+O13*700</f>
        <v>5600</v>
      </c>
    </row>
    <row r="14" spans="1:16" ht="12.75" customHeight="1">
      <c r="A14" s="43">
        <v>3440</v>
      </c>
      <c r="B14" s="44" t="s">
        <v>83</v>
      </c>
      <c r="C14" s="45">
        <v>19619</v>
      </c>
      <c r="D14" s="45">
        <v>19000</v>
      </c>
      <c r="E14" s="39"/>
      <c r="F14" s="14"/>
      <c r="G14" s="72"/>
      <c r="L14" s="85" t="s">
        <v>94</v>
      </c>
      <c r="O14">
        <v>15</v>
      </c>
      <c r="P14">
        <f>+O14*1000</f>
        <v>15000</v>
      </c>
    </row>
    <row r="15" spans="1:16" ht="12.75" customHeight="1">
      <c r="A15" s="43">
        <v>3491</v>
      </c>
      <c r="B15" s="44" t="s">
        <v>73</v>
      </c>
      <c r="C15" s="45">
        <v>45000</v>
      </c>
      <c r="D15" s="45">
        <f>1900+1000+1000+7500</f>
        <v>11400</v>
      </c>
      <c r="E15" s="39"/>
      <c r="F15" s="14" t="s">
        <v>95</v>
      </c>
      <c r="G15" s="72"/>
      <c r="L15" s="85" t="s">
        <v>81</v>
      </c>
      <c r="O15">
        <v>10</v>
      </c>
      <c r="P15">
        <f>+O15*1100</f>
        <v>11000</v>
      </c>
    </row>
    <row r="16" spans="1:16" ht="12.75" customHeight="1">
      <c r="A16" s="43">
        <v>3921</v>
      </c>
      <c r="B16" s="44" t="s">
        <v>14</v>
      </c>
      <c r="C16" s="45">
        <v>18129.21</v>
      </c>
      <c r="D16" s="45">
        <v>18500</v>
      </c>
      <c r="E16" s="39"/>
      <c r="G16" s="72"/>
      <c r="L16" s="85" t="s">
        <v>91</v>
      </c>
      <c r="O16">
        <v>25</v>
      </c>
      <c r="P16">
        <f>+O16*1800</f>
        <v>45000</v>
      </c>
    </row>
    <row r="17" spans="1:16" ht="12.75" customHeight="1">
      <c r="A17" s="43">
        <v>3922</v>
      </c>
      <c r="B17" s="44" t="s">
        <v>50</v>
      </c>
      <c r="C17" s="45">
        <v>29425</v>
      </c>
      <c r="D17" s="45">
        <v>23000</v>
      </c>
      <c r="E17" s="39"/>
      <c r="F17" s="14" t="s">
        <v>84</v>
      </c>
      <c r="G17" s="72"/>
      <c r="L17" s="85" t="s">
        <v>92</v>
      </c>
      <c r="O17">
        <v>10</v>
      </c>
      <c r="P17">
        <f>+O17*2000</f>
        <v>20000</v>
      </c>
    </row>
    <row r="18" spans="1:7" ht="13.5" customHeight="1">
      <c r="A18" s="43">
        <v>3960</v>
      </c>
      <c r="B18" s="44" t="s">
        <v>30</v>
      </c>
      <c r="C18" s="45">
        <v>445</v>
      </c>
      <c r="D18" s="45"/>
      <c r="E18" s="39"/>
      <c r="F18" s="14"/>
      <c r="G18" s="74"/>
    </row>
    <row r="19" spans="1:7" ht="13.5" customHeight="1">
      <c r="A19" s="54"/>
      <c r="B19" s="55"/>
      <c r="C19" s="56"/>
      <c r="D19" s="58"/>
      <c r="E19" s="39"/>
      <c r="F19" s="14"/>
      <c r="G19" s="74"/>
    </row>
    <row r="20" spans="1:16" ht="12.75" customHeight="1">
      <c r="A20" s="51" t="s">
        <v>44</v>
      </c>
      <c r="B20" s="52"/>
      <c r="C20" s="53">
        <f>SUM(C4:C18)</f>
        <v>327018.56</v>
      </c>
      <c r="D20" s="53">
        <f>SUM(D4:D18)</f>
        <v>347000</v>
      </c>
      <c r="E20" s="42"/>
      <c r="F20" s="14"/>
      <c r="G20" s="75"/>
      <c r="O20">
        <f>SUM(O13:O19)</f>
        <v>68</v>
      </c>
      <c r="P20">
        <f>SUM(P13:P19)</f>
        <v>96600</v>
      </c>
    </row>
    <row r="21" spans="1:12" ht="12.75" customHeight="1">
      <c r="A21" s="40"/>
      <c r="B21" s="38"/>
      <c r="C21" s="41"/>
      <c r="D21" s="86"/>
      <c r="E21" s="42"/>
      <c r="F21" s="14"/>
      <c r="G21" s="75"/>
      <c r="L21" s="65"/>
    </row>
    <row r="22" spans="1:12" ht="12.75" customHeight="1">
      <c r="A22" s="48">
        <v>4340</v>
      </c>
      <c r="B22" s="49" t="s">
        <v>51</v>
      </c>
      <c r="C22" s="50">
        <v>0</v>
      </c>
      <c r="D22" s="45">
        <v>-5000</v>
      </c>
      <c r="E22" s="39"/>
      <c r="F22" s="14"/>
      <c r="G22" s="76"/>
      <c r="L22" s="65"/>
    </row>
    <row r="23" spans="1:12" ht="12.75" customHeight="1">
      <c r="A23" s="43">
        <v>4360</v>
      </c>
      <c r="B23" s="44" t="s">
        <v>26</v>
      </c>
      <c r="C23" s="45">
        <v>-7522</v>
      </c>
      <c r="D23" s="45">
        <v>-4000</v>
      </c>
      <c r="E23" s="39"/>
      <c r="F23" s="14"/>
      <c r="G23" s="77"/>
      <c r="L23" s="65"/>
    </row>
    <row r="24" spans="1:12" ht="12.75" customHeight="1">
      <c r="A24" s="43">
        <v>4500</v>
      </c>
      <c r="B24" s="44" t="s">
        <v>21</v>
      </c>
      <c r="C24" s="45">
        <v>-58492.47</v>
      </c>
      <c r="D24" s="45">
        <v>-60000</v>
      </c>
      <c r="E24" s="39"/>
      <c r="F24" s="14" t="s">
        <v>85</v>
      </c>
      <c r="G24" s="76"/>
      <c r="L24" s="65"/>
    </row>
    <row r="25" spans="1:7" ht="12.75" customHeight="1">
      <c r="A25" s="43">
        <v>4510</v>
      </c>
      <c r="B25" s="44" t="s">
        <v>36</v>
      </c>
      <c r="C25" s="45">
        <v>-15395</v>
      </c>
      <c r="D25" s="45">
        <v>-40000</v>
      </c>
      <c r="E25" s="39"/>
      <c r="F25" s="14"/>
      <c r="G25" s="76"/>
    </row>
    <row r="26" spans="1:7" ht="12.75" customHeight="1">
      <c r="A26" s="54"/>
      <c r="B26" s="55"/>
      <c r="C26" s="56"/>
      <c r="D26" s="57"/>
      <c r="E26" s="39"/>
      <c r="F26" s="14"/>
      <c r="G26" s="76"/>
    </row>
    <row r="27" spans="1:7" ht="12.75" customHeight="1">
      <c r="A27" s="51" t="s">
        <v>45</v>
      </c>
      <c r="B27" s="52"/>
      <c r="C27" s="53">
        <f>SUM(C22:C25)</f>
        <v>-81409.47</v>
      </c>
      <c r="D27" s="53">
        <f>SUM(D22:D25)</f>
        <v>-109000</v>
      </c>
      <c r="E27" s="42"/>
      <c r="F27" s="14"/>
      <c r="G27" s="78"/>
    </row>
    <row r="28" spans="1:7" ht="12.75" customHeight="1">
      <c r="A28" s="48">
        <v>6100</v>
      </c>
      <c r="B28" s="49" t="s">
        <v>15</v>
      </c>
      <c r="C28" s="50">
        <v>-21000</v>
      </c>
      <c r="D28" s="45">
        <v>-35000</v>
      </c>
      <c r="E28" s="39"/>
      <c r="F28" s="14"/>
      <c r="G28" s="79"/>
    </row>
    <row r="29" spans="1:7" ht="12.75" customHeight="1">
      <c r="A29" s="43">
        <v>6300</v>
      </c>
      <c r="B29" s="44" t="s">
        <v>27</v>
      </c>
      <c r="C29" s="45">
        <v>-55067</v>
      </c>
      <c r="D29" s="45">
        <v>-115000</v>
      </c>
      <c r="E29" s="45"/>
      <c r="F29" s="14"/>
      <c r="G29" s="80"/>
    </row>
    <row r="30" spans="1:7" ht="12.75" customHeight="1">
      <c r="A30" s="43">
        <v>6399</v>
      </c>
      <c r="B30" s="44" t="s">
        <v>52</v>
      </c>
      <c r="C30" s="45">
        <v>-1690.8</v>
      </c>
      <c r="D30" s="45">
        <v>-1500</v>
      </c>
      <c r="E30" s="45"/>
      <c r="F30" s="14"/>
      <c r="G30" s="80"/>
    </row>
    <row r="31" spans="1:7" ht="12.75" customHeight="1">
      <c r="A31" s="43">
        <v>6510</v>
      </c>
      <c r="B31" s="44" t="s">
        <v>7</v>
      </c>
      <c r="C31" s="45">
        <v>-400</v>
      </c>
      <c r="D31" s="45">
        <v>-400</v>
      </c>
      <c r="E31" s="45"/>
      <c r="F31" s="14"/>
      <c r="G31" s="77"/>
    </row>
    <row r="32" spans="1:7" ht="12.75" customHeight="1">
      <c r="A32" s="43">
        <v>6520</v>
      </c>
      <c r="B32" s="44" t="s">
        <v>96</v>
      </c>
      <c r="C32" s="45">
        <v>-6393.81</v>
      </c>
      <c r="D32" s="45">
        <v>-5000</v>
      </c>
      <c r="E32" s="45"/>
      <c r="F32" s="14"/>
      <c r="G32" s="79"/>
    </row>
    <row r="33" spans="1:7" ht="12.75" customHeight="1">
      <c r="A33" s="43">
        <v>6540</v>
      </c>
      <c r="B33" s="44" t="s">
        <v>53</v>
      </c>
      <c r="C33" s="45">
        <v>0</v>
      </c>
      <c r="D33" s="45"/>
      <c r="E33" s="45"/>
      <c r="F33" s="14"/>
      <c r="G33" s="79"/>
    </row>
    <row r="34" spans="1:7" ht="12.75" customHeight="1">
      <c r="A34" s="43">
        <v>6550</v>
      </c>
      <c r="B34" s="44" t="s">
        <v>1</v>
      </c>
      <c r="C34" s="45">
        <v>0</v>
      </c>
      <c r="D34" s="45"/>
      <c r="E34" s="45"/>
      <c r="F34" s="14"/>
      <c r="G34" s="79"/>
    </row>
    <row r="35" spans="1:6" ht="12.75" customHeight="1">
      <c r="A35" s="43">
        <v>6553</v>
      </c>
      <c r="B35" s="44" t="s">
        <v>37</v>
      </c>
      <c r="C35" s="45">
        <v>-3376</v>
      </c>
      <c r="D35" s="45">
        <v>-3500</v>
      </c>
      <c r="E35" s="45"/>
      <c r="F35" s="14" t="s">
        <v>86</v>
      </c>
    </row>
    <row r="36" spans="1:7" ht="12.75" customHeight="1">
      <c r="A36" s="43">
        <v>6560</v>
      </c>
      <c r="B36" s="44" t="s">
        <v>48</v>
      </c>
      <c r="C36" s="45">
        <v>0</v>
      </c>
      <c r="D36" s="45"/>
      <c r="E36" s="45"/>
      <c r="F36" s="14"/>
      <c r="G36" s="79"/>
    </row>
    <row r="37" spans="1:7" ht="12.75" customHeight="1">
      <c r="A37" s="43">
        <v>6570</v>
      </c>
      <c r="B37" s="44" t="s">
        <v>8</v>
      </c>
      <c r="C37" s="45">
        <v>-21038</v>
      </c>
      <c r="D37" s="45">
        <v>-15000</v>
      </c>
      <c r="E37" s="45"/>
      <c r="F37" s="14"/>
      <c r="G37" s="76"/>
    </row>
    <row r="38" spans="1:7" ht="12.75" customHeight="1">
      <c r="A38" s="43">
        <v>6705</v>
      </c>
      <c r="B38" s="44" t="s">
        <v>25</v>
      </c>
      <c r="C38" s="45">
        <v>-7834</v>
      </c>
      <c r="D38" s="45">
        <v>-8000</v>
      </c>
      <c r="E38" s="45"/>
      <c r="F38" s="14"/>
      <c r="G38" s="76"/>
    </row>
    <row r="39" spans="1:7" ht="12.75" customHeight="1">
      <c r="A39" s="43">
        <v>6800</v>
      </c>
      <c r="B39" s="44" t="s">
        <v>6</v>
      </c>
      <c r="C39" s="45">
        <v>0</v>
      </c>
      <c r="D39" s="45"/>
      <c r="E39" s="45"/>
      <c r="F39" s="14"/>
      <c r="G39" s="77"/>
    </row>
    <row r="40" spans="1:7" ht="12.75" customHeight="1">
      <c r="A40" s="43">
        <v>6860</v>
      </c>
      <c r="B40" s="44" t="s">
        <v>5</v>
      </c>
      <c r="C40" s="45">
        <v>-600</v>
      </c>
      <c r="D40" s="45">
        <v>-500</v>
      </c>
      <c r="E40" s="45"/>
      <c r="F40" s="14"/>
      <c r="G40" s="76"/>
    </row>
    <row r="41" spans="1:7" ht="12.75" customHeight="1">
      <c r="A41" s="43">
        <v>6880</v>
      </c>
      <c r="B41" s="44" t="s">
        <v>54</v>
      </c>
      <c r="C41" s="45">
        <v>0</v>
      </c>
      <c r="D41" s="45">
        <v>-5000</v>
      </c>
      <c r="E41" s="45"/>
      <c r="F41" s="14"/>
      <c r="G41" s="76"/>
    </row>
    <row r="42" spans="1:7" ht="12.75" customHeight="1">
      <c r="A42" s="43">
        <v>6940</v>
      </c>
      <c r="B42" s="44" t="s">
        <v>55</v>
      </c>
      <c r="C42" s="45">
        <v>0</v>
      </c>
      <c r="D42" s="46"/>
      <c r="E42" s="39"/>
      <c r="F42" s="14"/>
      <c r="G42" s="76"/>
    </row>
    <row r="43" spans="1:7" ht="12.75" customHeight="1">
      <c r="A43" s="54"/>
      <c r="B43" s="55"/>
      <c r="C43" s="56"/>
      <c r="D43" s="58"/>
      <c r="E43" s="39"/>
      <c r="F43" s="14"/>
      <c r="G43" s="76"/>
    </row>
    <row r="44" spans="1:7" ht="12.75" customHeight="1">
      <c r="A44" s="51" t="s">
        <v>46</v>
      </c>
      <c r="B44" s="52"/>
      <c r="C44" s="53">
        <f>SUM(C28:C42)</f>
        <v>-117399.61</v>
      </c>
      <c r="D44" s="53">
        <f>SUM(D28:D43)</f>
        <v>-188900</v>
      </c>
      <c r="E44" s="42"/>
      <c r="F44" s="14"/>
      <c r="G44" s="81"/>
    </row>
    <row r="45" spans="1:7" ht="12.75" customHeight="1">
      <c r="A45" s="48">
        <v>7140</v>
      </c>
      <c r="B45" s="49" t="s">
        <v>42</v>
      </c>
      <c r="C45" s="50">
        <v>0</v>
      </c>
      <c r="D45" s="45">
        <v>-25000</v>
      </c>
      <c r="E45" s="39"/>
      <c r="F45" s="14" t="s">
        <v>89</v>
      </c>
      <c r="G45" s="76"/>
    </row>
    <row r="46" spans="1:7" ht="12.75" customHeight="1">
      <c r="A46" s="43">
        <v>7300</v>
      </c>
      <c r="B46" s="44" t="s">
        <v>75</v>
      </c>
      <c r="C46" s="45">
        <v>-4375</v>
      </c>
      <c r="D46" s="45">
        <v>-4500</v>
      </c>
      <c r="E46" s="39"/>
      <c r="F46" s="14"/>
      <c r="G46" s="76"/>
    </row>
    <row r="47" spans="1:7" ht="12.75" customHeight="1">
      <c r="A47" s="43">
        <v>7310</v>
      </c>
      <c r="B47" s="44" t="s">
        <v>56</v>
      </c>
      <c r="C47" s="45">
        <v>-699</v>
      </c>
      <c r="D47" s="45">
        <v>-5000</v>
      </c>
      <c r="E47" s="39"/>
      <c r="F47" s="14"/>
      <c r="G47" s="79"/>
    </row>
    <row r="48" spans="1:7" ht="12.75" customHeight="1">
      <c r="A48" s="43">
        <v>7320</v>
      </c>
      <c r="B48" s="44" t="s">
        <v>87</v>
      </c>
      <c r="C48" s="45">
        <v>-51800.35</v>
      </c>
      <c r="D48" s="45">
        <v>-15000</v>
      </c>
      <c r="E48" s="39"/>
      <c r="F48" s="14"/>
      <c r="G48" s="79"/>
    </row>
    <row r="49" spans="1:7" ht="12.75" customHeight="1">
      <c r="A49" s="43">
        <v>7391</v>
      </c>
      <c r="B49" s="44" t="s">
        <v>20</v>
      </c>
      <c r="C49" s="45">
        <v>-980</v>
      </c>
      <c r="D49" s="45">
        <v>-2500</v>
      </c>
      <c r="E49" s="39"/>
      <c r="F49" s="14"/>
      <c r="G49" s="79"/>
    </row>
    <row r="50" spans="1:7" ht="12.75" customHeight="1">
      <c r="A50" s="43">
        <v>7400</v>
      </c>
      <c r="B50" s="44" t="s">
        <v>43</v>
      </c>
      <c r="C50" s="45">
        <v>-14770</v>
      </c>
      <c r="D50" s="45">
        <v>0</v>
      </c>
      <c r="E50" s="39"/>
      <c r="F50" s="14" t="s">
        <v>88</v>
      </c>
      <c r="G50" s="76"/>
    </row>
    <row r="51" spans="1:7" ht="12.75" customHeight="1">
      <c r="A51" s="43">
        <v>7420</v>
      </c>
      <c r="B51" s="44" t="s">
        <v>76</v>
      </c>
      <c r="C51" s="45">
        <v>-406.8</v>
      </c>
      <c r="D51" s="45"/>
      <c r="E51" s="39"/>
      <c r="F51" s="14"/>
      <c r="G51" s="76"/>
    </row>
    <row r="52" spans="1:7" ht="12.75" customHeight="1">
      <c r="A52" s="43">
        <v>7500</v>
      </c>
      <c r="B52" s="44" t="s">
        <v>57</v>
      </c>
      <c r="C52" s="45">
        <v>-3579</v>
      </c>
      <c r="D52" s="45">
        <v>-3600</v>
      </c>
      <c r="E52" s="39"/>
      <c r="F52" s="14"/>
      <c r="G52" s="76"/>
    </row>
    <row r="53" spans="1:7" ht="12.75" customHeight="1">
      <c r="A53" s="43">
        <v>7711</v>
      </c>
      <c r="B53" s="44" t="s">
        <v>58</v>
      </c>
      <c r="C53" s="45">
        <v>-867.7</v>
      </c>
      <c r="D53" s="45">
        <v>-500</v>
      </c>
      <c r="E53" s="39"/>
      <c r="F53" s="14"/>
      <c r="G53" s="77"/>
    </row>
    <row r="54" spans="1:7" ht="12.75" customHeight="1">
      <c r="A54" s="43">
        <v>7770</v>
      </c>
      <c r="B54" s="44" t="s">
        <v>59</v>
      </c>
      <c r="C54" s="45">
        <v>-3475.06</v>
      </c>
      <c r="D54" s="45">
        <v>-3500</v>
      </c>
      <c r="E54" s="39"/>
      <c r="F54" s="14"/>
      <c r="G54" s="79"/>
    </row>
    <row r="55" spans="1:7" ht="12.75" customHeight="1">
      <c r="A55" s="43">
        <v>7790</v>
      </c>
      <c r="B55" s="44" t="s">
        <v>28</v>
      </c>
      <c r="C55" s="45"/>
      <c r="D55" s="46"/>
      <c r="E55" s="39"/>
      <c r="F55" s="14"/>
      <c r="G55" s="79"/>
    </row>
    <row r="56" spans="1:5" ht="12.75" customHeight="1">
      <c r="A56" s="43">
        <v>7830</v>
      </c>
      <c r="B56" s="44" t="s">
        <v>13</v>
      </c>
      <c r="C56" s="45"/>
      <c r="D56" s="47"/>
      <c r="E56" s="1"/>
    </row>
    <row r="57" spans="1:5" ht="12.75" customHeight="1">
      <c r="A57" s="43"/>
      <c r="B57" s="44"/>
      <c r="C57" s="45"/>
      <c r="D57" s="47"/>
      <c r="E57" s="1"/>
    </row>
    <row r="58" spans="1:7" ht="12.75" customHeight="1">
      <c r="A58" s="61" t="s">
        <v>47</v>
      </c>
      <c r="B58" s="59"/>
      <c r="C58" s="63">
        <f>SUM(C45:C56)</f>
        <v>-80952.91</v>
      </c>
      <c r="D58" s="63">
        <f>SUM(D45:D57)</f>
        <v>-59600</v>
      </c>
      <c r="E58" s="7"/>
      <c r="F58" s="14"/>
      <c r="G58" s="81"/>
    </row>
    <row r="59" spans="1:7" ht="12.75" customHeight="1">
      <c r="A59" s="40"/>
      <c r="B59" s="38"/>
      <c r="C59" s="41"/>
      <c r="D59" s="60"/>
      <c r="E59" s="7"/>
      <c r="F59" s="14"/>
      <c r="G59" s="81"/>
    </row>
    <row r="60" spans="1:7" ht="12.75" customHeight="1">
      <c r="A60" s="61" t="s">
        <v>63</v>
      </c>
      <c r="B60" s="59"/>
      <c r="C60" s="62">
        <f>C27+C44+C58</f>
        <v>-279761.99</v>
      </c>
      <c r="D60" s="62">
        <f>+D58+D44+D27</f>
        <v>-357500</v>
      </c>
      <c r="E60" s="7"/>
      <c r="F60" s="14"/>
      <c r="G60" s="81"/>
    </row>
    <row r="61" spans="1:6" ht="12.75" customHeight="1">
      <c r="A61" s="32">
        <v>8051</v>
      </c>
      <c r="B61" s="14" t="s">
        <v>60</v>
      </c>
      <c r="C61" s="24">
        <v>1555.33</v>
      </c>
      <c r="D61" s="24">
        <v>1500</v>
      </c>
      <c r="E61" s="1"/>
      <c r="F61" s="14"/>
    </row>
    <row r="62" spans="1:6" ht="12.75" customHeight="1">
      <c r="A62" s="32">
        <v>8060</v>
      </c>
      <c r="B62" s="14" t="s">
        <v>74</v>
      </c>
      <c r="C62" s="24">
        <v>219.17</v>
      </c>
      <c r="D62" s="24"/>
      <c r="E62" s="1"/>
      <c r="F62" s="14"/>
    </row>
    <row r="63" spans="1:6" ht="12.75" customHeight="1">
      <c r="A63" s="32">
        <v>8155</v>
      </c>
      <c r="B63" s="14" t="s">
        <v>61</v>
      </c>
      <c r="C63" s="24"/>
      <c r="D63" s="24"/>
      <c r="E63" s="1"/>
      <c r="F63" s="14"/>
    </row>
    <row r="64" spans="1:11" s="28" customFormat="1" ht="12.75" customHeight="1">
      <c r="A64" s="35" t="s">
        <v>62</v>
      </c>
      <c r="B64" s="23"/>
      <c r="C64" s="25">
        <f>SUM(C61:C63)</f>
        <v>1774.5</v>
      </c>
      <c r="D64" s="25">
        <f>SUM(D61:D63)</f>
        <v>1500</v>
      </c>
      <c r="E64" s="27"/>
      <c r="F64" s="23"/>
      <c r="G64" s="69"/>
      <c r="H64" s="69"/>
      <c r="I64" s="69"/>
      <c r="J64" s="69"/>
      <c r="K64" s="69"/>
    </row>
    <row r="65" spans="1:6" ht="12.75" customHeight="1">
      <c r="A65" s="36"/>
      <c r="B65" s="14"/>
      <c r="C65" s="24"/>
      <c r="D65" s="24"/>
      <c r="E65" s="1"/>
      <c r="F65" s="14"/>
    </row>
    <row r="66" spans="1:7" ht="12.75" customHeight="1">
      <c r="A66" s="66" t="s">
        <v>70</v>
      </c>
      <c r="B66" s="14"/>
      <c r="C66" s="68">
        <f>+C20+C27+C44+C58+C64</f>
        <v>49031.06999999999</v>
      </c>
      <c r="D66" s="68">
        <f>+D20+D27+D44+D58+D64</f>
        <v>-9000</v>
      </c>
      <c r="E66" s="7"/>
      <c r="F66" s="14"/>
      <c r="G66" s="82"/>
    </row>
    <row r="67" spans="1:7" ht="12.75" customHeight="1">
      <c r="A67" s="33"/>
      <c r="B67" s="14"/>
      <c r="C67" s="24"/>
      <c r="D67" s="1"/>
      <c r="E67" s="7"/>
      <c r="F67" s="14"/>
      <c r="G67" s="82"/>
    </row>
    <row r="68" spans="1:7" ht="12.75" customHeight="1">
      <c r="A68" s="16"/>
      <c r="B68" s="14"/>
      <c r="C68" s="24"/>
      <c r="D68" s="1"/>
      <c r="E68" s="7"/>
      <c r="F68" s="14"/>
      <c r="G68" s="82"/>
    </row>
    <row r="69" spans="1:7" ht="12.75" customHeight="1">
      <c r="A69" s="16"/>
      <c r="B69" s="14"/>
      <c r="C69" s="24"/>
      <c r="D69" s="1"/>
      <c r="E69" s="7"/>
      <c r="F69" s="14"/>
      <c r="G69" s="82"/>
    </row>
    <row r="70" spans="1:6" ht="15" customHeight="1">
      <c r="A70" s="32"/>
      <c r="B70" s="14"/>
      <c r="C70" s="24"/>
      <c r="D70" s="1"/>
      <c r="E70" s="1"/>
      <c r="F70" s="14"/>
    </row>
    <row r="71" spans="1:6" ht="15" customHeight="1">
      <c r="A71" s="30"/>
      <c r="B71" s="19" t="s">
        <v>9</v>
      </c>
      <c r="C71" s="26" t="s">
        <v>24</v>
      </c>
      <c r="D71" s="1"/>
      <c r="E71" s="1"/>
      <c r="F71" s="14"/>
    </row>
    <row r="72" spans="1:6" ht="15" customHeight="1">
      <c r="A72" s="32"/>
      <c r="B72" s="14"/>
      <c r="C72" s="24"/>
      <c r="D72" s="2"/>
      <c r="E72" s="1"/>
      <c r="F72" s="14"/>
    </row>
    <row r="73" spans="1:7" ht="15" customHeight="1">
      <c r="A73" s="16" t="s">
        <v>32</v>
      </c>
      <c r="B73" s="15" t="s">
        <v>10</v>
      </c>
      <c r="C73" s="37">
        <v>2019</v>
      </c>
      <c r="D73" s="3"/>
      <c r="E73" s="3"/>
      <c r="F73" s="14"/>
      <c r="G73" s="70"/>
    </row>
    <row r="74" spans="1:6" ht="15" customHeight="1">
      <c r="A74" s="15" t="s">
        <v>11</v>
      </c>
      <c r="B74" s="14"/>
      <c r="C74" s="24"/>
      <c r="D74" s="1"/>
      <c r="E74" s="1"/>
      <c r="F74" s="14"/>
    </row>
    <row r="75" spans="1:7" ht="15" customHeight="1">
      <c r="A75" s="31">
        <v>1500</v>
      </c>
      <c r="B75" s="17" t="s">
        <v>4</v>
      </c>
      <c r="C75" s="24">
        <v>29550</v>
      </c>
      <c r="D75" s="8"/>
      <c r="E75" s="1"/>
      <c r="F75" s="14"/>
      <c r="G75" s="83"/>
    </row>
    <row r="76" spans="1:6" ht="15" customHeight="1">
      <c r="A76" s="31">
        <v>1579</v>
      </c>
      <c r="B76" s="17" t="s">
        <v>35</v>
      </c>
      <c r="C76" s="24">
        <v>0</v>
      </c>
      <c r="D76" s="10"/>
      <c r="E76" s="1"/>
      <c r="F76" s="14"/>
    </row>
    <row r="77" spans="1:6" ht="15" customHeight="1">
      <c r="A77" s="31">
        <v>1750</v>
      </c>
      <c r="B77" s="17" t="s">
        <v>33</v>
      </c>
      <c r="C77" s="24">
        <v>25418.04</v>
      </c>
      <c r="D77" s="8"/>
      <c r="E77" s="1"/>
      <c r="F77" s="14"/>
    </row>
    <row r="78" spans="1:6" ht="15" customHeight="1">
      <c r="A78" s="31">
        <v>1901</v>
      </c>
      <c r="B78" s="17" t="s">
        <v>18</v>
      </c>
      <c r="C78" s="24">
        <v>0</v>
      </c>
      <c r="D78" s="9"/>
      <c r="E78" s="1"/>
      <c r="F78" s="14"/>
    </row>
    <row r="79" spans="1:7" ht="15" customHeight="1">
      <c r="A79" s="31">
        <v>1920</v>
      </c>
      <c r="B79" s="17" t="s">
        <v>3</v>
      </c>
      <c r="C79" s="24">
        <v>129402.02</v>
      </c>
      <c r="D79" s="11"/>
      <c r="E79" s="1"/>
      <c r="F79" s="14"/>
      <c r="G79" s="76"/>
    </row>
    <row r="80" spans="1:6" ht="15" customHeight="1">
      <c r="A80" s="31">
        <v>1921</v>
      </c>
      <c r="B80" s="17" t="s">
        <v>16</v>
      </c>
      <c r="C80" s="24">
        <v>117473.57</v>
      </c>
      <c r="D80" s="11"/>
      <c r="E80" s="1"/>
      <c r="F80" s="14"/>
    </row>
    <row r="81" spans="1:7" ht="15" customHeight="1">
      <c r="A81" s="15" t="s">
        <v>29</v>
      </c>
      <c r="B81" s="14"/>
      <c r="C81" s="25">
        <f>SUM(C75:C80)</f>
        <v>301843.63</v>
      </c>
      <c r="D81" s="12"/>
      <c r="E81" s="7"/>
      <c r="F81" s="14"/>
      <c r="G81" s="78"/>
    </row>
    <row r="82" spans="1:6" ht="15" customHeight="1">
      <c r="A82" s="32"/>
      <c r="B82" s="14"/>
      <c r="C82" s="24"/>
      <c r="D82" s="1"/>
      <c r="E82" s="1"/>
      <c r="F82" s="14"/>
    </row>
    <row r="83" spans="1:6" ht="15" customHeight="1">
      <c r="A83" s="15" t="s">
        <v>39</v>
      </c>
      <c r="B83" s="14"/>
      <c r="C83" s="24"/>
      <c r="D83" s="1"/>
      <c r="E83" s="1"/>
      <c r="F83" s="14"/>
    </row>
    <row r="84" spans="1:7" ht="15" customHeight="1">
      <c r="A84" s="31">
        <v>2050</v>
      </c>
      <c r="B84" s="17" t="s">
        <v>2</v>
      </c>
      <c r="C84" s="24">
        <f>-347029.29+82572.67-30000</f>
        <v>-294456.62</v>
      </c>
      <c r="D84" s="4"/>
      <c r="E84" s="1"/>
      <c r="F84" s="14"/>
      <c r="G84" s="71"/>
    </row>
    <row r="85" spans="1:7" ht="15" customHeight="1">
      <c r="A85" s="31">
        <v>2400</v>
      </c>
      <c r="B85" s="17" t="s">
        <v>23</v>
      </c>
      <c r="C85" s="24">
        <v>-7387.01</v>
      </c>
      <c r="D85" s="5"/>
      <c r="E85" s="1"/>
      <c r="F85" s="14"/>
      <c r="G85" s="83"/>
    </row>
    <row r="86" spans="1:7" ht="15" customHeight="1">
      <c r="A86" s="15" t="s">
        <v>0</v>
      </c>
      <c r="B86" s="14"/>
      <c r="C86" s="25">
        <f>SUM(C84:C85)</f>
        <v>-301843.63</v>
      </c>
      <c r="D86" s="6"/>
      <c r="E86" s="7"/>
      <c r="F86" s="14"/>
      <c r="G86" s="75"/>
    </row>
    <row r="87" spans="1:6" ht="15" customHeight="1">
      <c r="A87" s="32"/>
      <c r="B87" s="14"/>
      <c r="C87" s="24"/>
      <c r="D87" s="1"/>
      <c r="E87" s="1"/>
      <c r="F87" s="14"/>
    </row>
    <row r="88" spans="1:6" ht="15" customHeight="1">
      <c r="A88" s="32"/>
      <c r="B88" s="14"/>
      <c r="C88" s="14"/>
      <c r="D88" s="1"/>
      <c r="E88" s="1"/>
      <c r="F88" s="14"/>
    </row>
    <row r="89" spans="1:6" ht="15" customHeight="1">
      <c r="A89" s="32"/>
      <c r="B89" s="14"/>
      <c r="C89" s="14"/>
      <c r="D89" s="1"/>
      <c r="E89" s="1"/>
      <c r="F89" s="14"/>
    </row>
    <row r="90" spans="1:6" ht="15" customHeight="1">
      <c r="A90" s="32"/>
      <c r="B90" s="14"/>
      <c r="C90" s="14"/>
      <c r="D90" s="1"/>
      <c r="E90" s="1"/>
      <c r="F90" s="14"/>
    </row>
    <row r="91" spans="1:6" ht="15" customHeight="1">
      <c r="A91" s="32"/>
      <c r="B91" s="14"/>
      <c r="C91" s="14"/>
      <c r="D91" s="1"/>
      <c r="E91" s="1"/>
      <c r="F91" s="14"/>
    </row>
    <row r="92" spans="1:6" ht="15" customHeight="1">
      <c r="A92" s="32"/>
      <c r="B92" s="14"/>
      <c r="C92" s="14"/>
      <c r="D92" s="1"/>
      <c r="E92" s="1"/>
      <c r="F92" s="14"/>
    </row>
    <row r="93" spans="1:6" ht="15" customHeight="1">
      <c r="A93" s="32"/>
      <c r="B93" s="14"/>
      <c r="C93" s="14"/>
      <c r="D93" s="1"/>
      <c r="E93" s="1"/>
      <c r="F93" s="14"/>
    </row>
    <row r="94" spans="1:6" ht="15" customHeight="1">
      <c r="A94" s="36" t="s">
        <v>64</v>
      </c>
      <c r="B94" s="14"/>
      <c r="C94" s="14"/>
      <c r="D94" s="1"/>
      <c r="E94" s="1"/>
      <c r="F94" s="14"/>
    </row>
    <row r="95" spans="1:6" ht="15" customHeight="1">
      <c r="A95" s="32"/>
      <c r="B95" s="14"/>
      <c r="C95" s="14"/>
      <c r="D95" s="1"/>
      <c r="E95" s="1"/>
      <c r="F95" s="14"/>
    </row>
    <row r="96" spans="1:6" ht="15" customHeight="1">
      <c r="A96" s="32"/>
      <c r="B96" s="14"/>
      <c r="C96" s="14"/>
      <c r="D96" s="1"/>
      <c r="E96" s="1"/>
      <c r="F96" s="14"/>
    </row>
    <row r="97" spans="1:6" ht="15" customHeight="1">
      <c r="A97" s="32"/>
      <c r="B97" s="14"/>
      <c r="C97" s="14"/>
      <c r="D97" s="1"/>
      <c r="E97" s="1"/>
      <c r="F97" s="14"/>
    </row>
    <row r="98" spans="1:6" ht="15" customHeight="1">
      <c r="A98" s="32"/>
      <c r="B98" s="14"/>
      <c r="C98" s="14"/>
      <c r="D98" s="1"/>
      <c r="E98" s="1"/>
      <c r="F98" s="14"/>
    </row>
    <row r="99" spans="1:6" ht="15" customHeight="1">
      <c r="A99" s="32"/>
      <c r="B99" s="14"/>
      <c r="C99" s="14"/>
      <c r="D99" s="1"/>
      <c r="E99" s="1"/>
      <c r="F99" s="14"/>
    </row>
    <row r="100" spans="1:6" ht="15" customHeight="1">
      <c r="A100" s="32"/>
      <c r="B100" s="14"/>
      <c r="C100" s="14"/>
      <c r="D100" s="1"/>
      <c r="E100" s="1"/>
      <c r="F100" s="14"/>
    </row>
    <row r="101" spans="1:6" ht="15" customHeight="1">
      <c r="A101" s="32"/>
      <c r="B101" s="14"/>
      <c r="C101" s="14"/>
      <c r="D101" s="1"/>
      <c r="E101" s="1"/>
      <c r="F101" s="14"/>
    </row>
    <row r="102" spans="1:6" ht="15" customHeight="1">
      <c r="A102" s="32"/>
      <c r="B102" s="14"/>
      <c r="C102" s="14"/>
      <c r="D102" s="1"/>
      <c r="E102" s="1"/>
      <c r="F102" s="14"/>
    </row>
    <row r="103" spans="1:6" ht="15" customHeight="1">
      <c r="A103" s="32"/>
      <c r="B103" s="14"/>
      <c r="C103" s="14"/>
      <c r="D103" s="1"/>
      <c r="E103" s="1"/>
      <c r="F103" s="14"/>
    </row>
    <row r="104" spans="1:6" ht="15" customHeight="1">
      <c r="A104" s="36" t="s">
        <v>71</v>
      </c>
      <c r="B104" s="14"/>
      <c r="C104" s="14"/>
      <c r="D104" s="1"/>
      <c r="E104" s="1"/>
      <c r="F104" s="14"/>
    </row>
    <row r="105" spans="1:6" ht="15" customHeight="1">
      <c r="A105" s="32"/>
      <c r="B105" s="14"/>
      <c r="C105" s="14"/>
      <c r="D105" s="1"/>
      <c r="E105" s="1"/>
      <c r="F105" s="14"/>
    </row>
    <row r="106" spans="1:6" ht="15" customHeight="1">
      <c r="A106" s="32"/>
      <c r="B106" s="14"/>
      <c r="C106" s="14"/>
      <c r="D106" s="1"/>
      <c r="E106" s="1"/>
      <c r="F106" s="14"/>
    </row>
    <row r="107" spans="1:6" ht="15" customHeight="1">
      <c r="A107" s="32"/>
      <c r="B107" s="14"/>
      <c r="C107" s="14"/>
      <c r="D107" s="1"/>
      <c r="E107" s="1"/>
      <c r="F107" s="14"/>
    </row>
    <row r="108" spans="1:6" ht="15" customHeight="1">
      <c r="A108" s="32"/>
      <c r="B108" s="14"/>
      <c r="C108" s="14"/>
      <c r="D108" s="1"/>
      <c r="E108" s="1"/>
      <c r="F108" s="14"/>
    </row>
    <row r="109" spans="1:6" ht="15" customHeight="1">
      <c r="A109" s="32"/>
      <c r="B109" s="14"/>
      <c r="C109" s="14"/>
      <c r="D109" s="1"/>
      <c r="E109" s="1"/>
      <c r="F109" s="14"/>
    </row>
    <row r="110" spans="1:6" ht="15">
      <c r="A110" s="32"/>
      <c r="B110" s="14"/>
      <c r="C110" s="14"/>
      <c r="D110" s="1"/>
      <c r="E110" s="1"/>
      <c r="F110" s="14"/>
    </row>
    <row r="111" spans="1:6" ht="15">
      <c r="A111" s="32"/>
      <c r="B111" s="14"/>
      <c r="C111" s="14"/>
      <c r="D111" s="1"/>
      <c r="E111" s="1"/>
      <c r="F111" s="14"/>
    </row>
    <row r="112" spans="1:6" ht="15">
      <c r="A112" s="32"/>
      <c r="B112" s="14"/>
      <c r="C112" s="14"/>
      <c r="D112" s="1"/>
      <c r="E112" s="1"/>
      <c r="F112" s="14"/>
    </row>
    <row r="113" spans="1:6" ht="15">
      <c r="A113" s="32"/>
      <c r="B113" s="14"/>
      <c r="C113" s="14"/>
      <c r="D113" s="1"/>
      <c r="E113" s="1"/>
      <c r="F113" s="14"/>
    </row>
    <row r="114" spans="1:6" ht="15">
      <c r="A114" s="32"/>
      <c r="B114" s="14"/>
      <c r="C114" s="14"/>
      <c r="D114" s="1"/>
      <c r="E114" s="1"/>
      <c r="F114" s="14"/>
    </row>
    <row r="115" spans="1:6" ht="15">
      <c r="A115" s="32"/>
      <c r="B115" s="14"/>
      <c r="C115" s="14"/>
      <c r="D115" s="1"/>
      <c r="E115" s="1"/>
      <c r="F115" s="14"/>
    </row>
    <row r="116" spans="1:6" ht="15">
      <c r="A116" s="32"/>
      <c r="B116" s="14"/>
      <c r="C116" s="14"/>
      <c r="D116" s="1"/>
      <c r="E116" s="1"/>
      <c r="F116" s="14"/>
    </row>
    <row r="117" spans="1:6" ht="15">
      <c r="A117" s="32"/>
      <c r="B117" s="14"/>
      <c r="C117" s="14"/>
      <c r="D117" s="1"/>
      <c r="E117" s="1"/>
      <c r="F117" s="14"/>
    </row>
    <row r="118" spans="1:6" ht="15">
      <c r="A118" s="33" t="s">
        <v>19</v>
      </c>
      <c r="B118" s="14"/>
      <c r="C118" s="14"/>
      <c r="D118" s="1"/>
      <c r="E118" s="1"/>
      <c r="F118" s="14"/>
    </row>
    <row r="119" spans="1:6" ht="15">
      <c r="A119" s="32"/>
      <c r="B119" s="14"/>
      <c r="C119" s="14"/>
      <c r="D119" s="1"/>
      <c r="E119" s="1"/>
      <c r="F119" s="14"/>
    </row>
    <row r="120" spans="4:7" ht="15">
      <c r="D120" s="1"/>
      <c r="E120" s="1"/>
      <c r="F120" s="14"/>
      <c r="G120" s="84"/>
    </row>
    <row r="121" spans="1:6" ht="15">
      <c r="A121" s="32"/>
      <c r="B121" s="14"/>
      <c r="C121" s="14"/>
      <c r="D121" s="1"/>
      <c r="E121" s="1"/>
      <c r="F121" s="14"/>
    </row>
    <row r="122" spans="1:6" ht="15">
      <c r="A122" s="32"/>
      <c r="B122" s="14"/>
      <c r="C122" s="14"/>
      <c r="D122" s="1"/>
      <c r="E122" s="1"/>
      <c r="F122" s="14"/>
    </row>
  </sheetData>
  <sheetProtection/>
  <printOptions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Unni Moslet</dc:creator>
  <cp:keywords/>
  <dc:description/>
  <cp:lastModifiedBy>Åge Sjølstad</cp:lastModifiedBy>
  <cp:lastPrinted>2020-03-05T10:56:15Z</cp:lastPrinted>
  <dcterms:created xsi:type="dcterms:W3CDTF">2019-03-26T08:14:33Z</dcterms:created>
  <dcterms:modified xsi:type="dcterms:W3CDTF">2021-04-19T18:22:36Z</dcterms:modified>
  <cp:category/>
  <cp:version/>
  <cp:contentType/>
  <cp:contentStatus/>
</cp:coreProperties>
</file>