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osefine/Dropbox (Personal)/Basketball - Trondheim/Dommer/DK_BRMN/Blanketter dommere sesongen 2016_17/"/>
    </mc:Choice>
  </mc:AlternateContent>
  <bookViews>
    <workbookView xWindow="-33600" yWindow="460" windowWidth="24660" windowHeight="19560" tabRatio="587"/>
  </bookViews>
  <sheets>
    <sheet name="Dommerhonorar" sheetId="1" r:id="rId1"/>
    <sheet name="Ark1" sheetId="2" r:id="rId2"/>
  </sheets>
  <definedNames>
    <definedName name="_xlnm.Print_Area" localSheetId="0">Dommerhonorar!$A$1:$V$51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8" i="1" l="1"/>
  <c r="T47" i="1"/>
  <c r="T46" i="1"/>
  <c r="T45" i="1"/>
  <c r="T44" i="1"/>
  <c r="P48" i="1"/>
  <c r="P47" i="1"/>
  <c r="P46" i="1"/>
  <c r="P45" i="1"/>
  <c r="P44" i="1"/>
  <c r="L48" i="1"/>
  <c r="L47" i="1"/>
  <c r="L46" i="1"/>
  <c r="L45" i="1"/>
  <c r="L44" i="1"/>
  <c r="N17" i="1"/>
  <c r="P17" i="1"/>
  <c r="R17" i="1"/>
  <c r="T17" i="1"/>
  <c r="N18" i="1"/>
  <c r="P18" i="1"/>
  <c r="R18" i="1"/>
  <c r="T18" i="1"/>
  <c r="N19" i="1"/>
  <c r="P19" i="1"/>
  <c r="R19" i="1"/>
  <c r="T19" i="1"/>
  <c r="T20" i="1"/>
  <c r="T21" i="1"/>
  <c r="T22" i="1"/>
  <c r="P21" i="1"/>
  <c r="P20" i="1"/>
  <c r="N21" i="1"/>
  <c r="N20" i="1"/>
  <c r="P22" i="1"/>
  <c r="R20" i="1"/>
  <c r="R21" i="1"/>
  <c r="R22" i="1"/>
  <c r="T26" i="1"/>
  <c r="N22" i="1"/>
</calcChain>
</file>

<file path=xl/comments1.xml><?xml version="1.0" encoding="utf-8"?>
<comments xmlns="http://schemas.openxmlformats.org/spreadsheetml/2006/main">
  <authors>
    <author>Knut</author>
    <author>Bruker</author>
  </authors>
  <commentList>
    <comment ref="A7" authorId="0">
      <text>
        <r>
          <rPr>
            <sz val="9"/>
            <color indexed="81"/>
            <rFont val="Tahoma"/>
            <family val="2"/>
          </rPr>
          <t>Bruk tabulatortasten, så kommer du automatisk til de celler som skal fylles ut.</t>
        </r>
      </text>
    </comment>
    <comment ref="O15" authorId="1">
      <text>
        <r>
          <rPr>
            <sz val="9"/>
            <color indexed="81"/>
            <rFont val="Tahoma"/>
            <family val="2"/>
          </rPr>
          <t xml:space="preserve">Kun EN  lokal transport pr. hall pr. dag!
</t>
        </r>
      </text>
    </comment>
    <comment ref="P15" authorId="1">
      <text>
        <r>
          <rPr>
            <sz val="9"/>
            <color indexed="81"/>
            <rFont val="Tahoma"/>
            <family val="2"/>
          </rPr>
          <t xml:space="preserve">Kun EN  utstyrsgodtgjørelse pr. hall pr. dag! </t>
        </r>
      </text>
    </comment>
    <comment ref="L17" authorId="0">
      <text>
        <r>
          <rPr>
            <sz val="9"/>
            <color indexed="81"/>
            <rFont val="Tahoma"/>
            <family val="2"/>
          </rPr>
          <t>Sett honorarsatsen inn i celler med GUL bakgrunn, så regnes Utstyrsgodtgjørelse og det "skattbare" honoraret automatisk ut!</t>
        </r>
      </text>
    </comment>
  </commentList>
</comments>
</file>

<file path=xl/sharedStrings.xml><?xml version="1.0" encoding="utf-8"?>
<sst xmlns="http://schemas.openxmlformats.org/spreadsheetml/2006/main" count="124" uniqueCount="92">
  <si>
    <t>SPESIFIKASJON AV REGNINGEN</t>
  </si>
  <si>
    <t>Kamp</t>
  </si>
  <si>
    <t>Dato</t>
  </si>
  <si>
    <t>Honorar</t>
  </si>
  <si>
    <t>Attestert</t>
  </si>
  <si>
    <t>Anvist</t>
  </si>
  <si>
    <t>Beskyttet uten passord</t>
  </si>
  <si>
    <t>Aspirantdommer</t>
  </si>
  <si>
    <t>2 dommere</t>
  </si>
  <si>
    <t>Alene</t>
  </si>
  <si>
    <t xml:space="preserve">pr. kamp,     men maks </t>
  </si>
  <si>
    <t>Forbundsdommer</t>
  </si>
  <si>
    <t>Regionsdommer</t>
  </si>
  <si>
    <t>Serie</t>
  </si>
  <si>
    <t>Til
utbetaling</t>
  </si>
  <si>
    <t>Signatur</t>
  </si>
  <si>
    <t>NB! LOKALE KAMPER</t>
  </si>
  <si>
    <t>Skattekommune - Nr. og navn</t>
  </si>
  <si>
    <t xml:space="preserve">Bankkontonummer </t>
  </si>
  <si>
    <t>E-post:</t>
  </si>
  <si>
    <t>pr. år. pr. klubb</t>
  </si>
  <si>
    <t>UTGÅR</t>
  </si>
  <si>
    <t>4 x 10 effektiv</t>
  </si>
  <si>
    <t>U13</t>
  </si>
  <si>
    <t>Tid</t>
  </si>
  <si>
    <t>Navn</t>
  </si>
  <si>
    <t>3MOT3</t>
  </si>
  <si>
    <t>Gjeldende fra</t>
  </si>
  <si>
    <t>DOMMERGRAD:</t>
  </si>
  <si>
    <t>Aspirant</t>
  </si>
  <si>
    <t>Region</t>
  </si>
  <si>
    <t>Forbund</t>
  </si>
  <si>
    <t>FIBA</t>
  </si>
  <si>
    <t>Hjemmelag</t>
  </si>
  <si>
    <t>Bortelag</t>
  </si>
  <si>
    <t>Lokal trans-</t>
  </si>
  <si>
    <t>port</t>
  </si>
  <si>
    <t>av honoraret, inntil kr.</t>
  </si>
  <si>
    <t>Sum</t>
  </si>
  <si>
    <t>Versjon</t>
  </si>
  <si>
    <r>
      <t xml:space="preserve">(NB!  Honorar for 3MOT3 utbetales av arrangøren.  </t>
    </r>
    <r>
      <rPr>
        <b/>
        <sz val="10"/>
        <color indexed="10"/>
        <rFont val="Arial"/>
        <family val="2"/>
      </rPr>
      <t>Arrangøren ordner med kvittering</t>
    </r>
    <r>
      <rPr>
        <sz val="10"/>
        <rFont val="Arial"/>
      </rPr>
      <t>).</t>
    </r>
  </si>
  <si>
    <t>10 minutter løpende</t>
  </si>
  <si>
    <t xml:space="preserve">Easy Basket </t>
  </si>
  <si>
    <t>EBC</t>
  </si>
  <si>
    <t>NBBF REGION MIDT-NORGE</t>
  </si>
  <si>
    <t xml:space="preserve">Dommergrad      </t>
  </si>
  <si>
    <t>(Uansett grad)</t>
  </si>
  <si>
    <t xml:space="preserve">  6 x   5 løpende</t>
  </si>
  <si>
    <t xml:space="preserve">  4 x   5 løpende</t>
  </si>
  <si>
    <t>Honorar-
sats</t>
  </si>
  <si>
    <r>
      <t xml:space="preserve">  * * </t>
    </r>
    <r>
      <rPr>
        <sz val="10"/>
        <rFont val="Arial"/>
      </rPr>
      <t>Utstyrsgodtgjørelse</t>
    </r>
    <r>
      <rPr>
        <b/>
        <sz val="10"/>
        <rFont val="Arial"/>
        <family val="2"/>
      </rPr>
      <t xml:space="preserve"> </t>
    </r>
    <r>
      <rPr>
        <sz val="10"/>
        <rFont val="Arial"/>
      </rPr>
      <t>inntil kr.:</t>
    </r>
  </si>
  <si>
    <t>Utstyrsgodt-
gjørelse * *</t>
  </si>
  <si>
    <t>HUSK:  DET ER DOMMEREN SELV SOM SKAL SKRIVE UT KVITTERINGEN OG LEVERE TIL ARRANGØREN!</t>
  </si>
  <si>
    <t xml:space="preserve">Blanketten kan brukes både manuelt og elektronisk.  Skriv i celler med </t>
  </si>
  <si>
    <t>lys gul bakgrunn</t>
  </si>
  <si>
    <t>Etternavn</t>
  </si>
  <si>
    <t>Fornavn</t>
  </si>
  <si>
    <t>Adresse</t>
  </si>
  <si>
    <t>Grad</t>
  </si>
  <si>
    <t>Postnr.</t>
  </si>
  <si>
    <t>Poststed</t>
  </si>
  <si>
    <t>905 03 116</t>
  </si>
  <si>
    <t>Mobil:</t>
  </si>
  <si>
    <t>viola.gyorgyi@basket.no</t>
  </si>
  <si>
    <t>Viola Györgyi</t>
  </si>
  <si>
    <t xml:space="preserve"> DØMMING - HONORAR</t>
  </si>
  <si>
    <t>KAN FYLLES UT BÅDE ELEKTRONISK OG MANUELT!</t>
  </si>
  <si>
    <r>
      <t xml:space="preserve">ELEKTRONISK - ANBEFALER: </t>
    </r>
    <r>
      <rPr>
        <b/>
        <sz val="11"/>
        <color theme="1"/>
        <rFont val="Calibri"/>
        <family val="2"/>
        <scheme val="minor"/>
      </rPr>
      <t xml:space="preserve"> BRUK TABULATOR!</t>
    </r>
  </si>
  <si>
    <t xml:space="preserve">NB! Alle dommere uansett grad får 50 % tillegg til vanlig honorar hvis de må dømme alene.  50 % tillegget gjelder i alle klasser, også Easy Basket og Easy Basket Challenge.    </t>
  </si>
  <si>
    <t xml:space="preserve">FIBA- OG FORBUNDSDOMMERE               </t>
  </si>
  <si>
    <t xml:space="preserve"> KAMPART:  </t>
  </si>
  <si>
    <t xml:space="preserve">15 MIN FØR KAMP </t>
  </si>
  <si>
    <t xml:space="preserve">14-0 MIN FØR KAMP ETTER KAMPTID    1M/1K: 450,- 400,-  350,-      U14- og eldre:   350,-  300,- 250,-      U13:  250,-  200,-  150,-      EB: 150,-  100,-  50,-      EBC: 100,-  50,- 0,-       </t>
  </si>
  <si>
    <t xml:space="preserve">       REGIONSDOMMERE               </t>
  </si>
  <si>
    <t xml:space="preserve">14-0 MIN FØR KAMP ETTER KAMPTID    1M/1K: 350,-  300,-  250,-      U14- og eldre:   300,-  250,-  200,-      U13:  250,-  200,-  150,-      EB: 150,-  100,-  50,-      EBC: 100,-  50,-  0,-       </t>
  </si>
  <si>
    <t xml:space="preserve">       ASPIRANTDOMMMERE               </t>
  </si>
  <si>
    <t xml:space="preserve">14-0 MIN FØR KAMP ETTER KAMPTID    1M/1K: 300,-  250,-  200,-      U14- og eldre:   200,-  150,-  100,-      U13:  150,-  100,-  50,-      EB: 150,-  100,-  50,-      EBC: 100,-  50,-  0,-                 </t>
  </si>
  <si>
    <t>A</t>
  </si>
  <si>
    <t>R</t>
  </si>
  <si>
    <t>F</t>
  </si>
  <si>
    <t>Øst 15-16</t>
  </si>
  <si>
    <t>Satser Øst: Y-AB</t>
  </si>
  <si>
    <t>TOTALT</t>
  </si>
  <si>
    <t>1-16</t>
  </si>
  <si>
    <t xml:space="preserve">Daglig leder:  </t>
  </si>
  <si>
    <t>Postadresse: NBBF Region Midt, Ingvald Ystgaards vei 3A, 7047 Trondheim</t>
  </si>
  <si>
    <t>U14 og eldre - inkl. 2M, 2K</t>
  </si>
  <si>
    <r>
      <t xml:space="preserve">1M - 1K - RU </t>
    </r>
    <r>
      <rPr>
        <sz val="11"/>
        <rFont val="Arial"/>
        <family val="2"/>
      </rPr>
      <t>(øverste regionale serier)</t>
    </r>
  </si>
  <si>
    <t>kr. 125</t>
  </si>
  <si>
    <r>
      <t xml:space="preserve">HONORARSATSENE F.O.M. </t>
    </r>
    <r>
      <rPr>
        <b/>
        <sz val="10"/>
        <color indexed="10"/>
        <rFont val="Arial"/>
        <family val="2"/>
      </rPr>
      <t xml:space="preserve"> 15.09.2016</t>
    </r>
    <r>
      <rPr>
        <b/>
        <sz val="10"/>
        <rFont val="Arial"/>
        <family val="2"/>
      </rPr>
      <t xml:space="preserve">  - </t>
    </r>
    <r>
      <rPr>
        <b/>
        <sz val="10"/>
        <color indexed="10"/>
        <rFont val="Arial"/>
        <family val="2"/>
      </rPr>
      <t xml:space="preserve"> Vedtatt av Styret, NBBF Midt 14.09.2016</t>
    </r>
  </si>
  <si>
    <t xml:space="preserve">Godkjent betaling skjer kontant eller via VIPPS. </t>
  </si>
  <si>
    <r>
      <t>Underskrift (dommer) (</t>
    </r>
    <r>
      <rPr>
        <b/>
        <sz val="10"/>
        <color indexed="10"/>
        <rFont val="Arial"/>
        <family val="2"/>
      </rPr>
      <t>Stryk det som ikke passer)</t>
    </r>
    <r>
      <rPr>
        <b/>
        <sz val="10"/>
        <rFont val="Arial"/>
        <family val="2"/>
      </rPr>
      <t>: 
1) bekrefter at kampen(e) er dømt 
2) bekrefter mottak av kontant betaling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</si>
</sst>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\-00000"/>
    <numFmt numFmtId="165" formatCode="dd/mm/yy;@"/>
    <numFmt numFmtId="166" formatCode="&quot;kr&quot;\ #,##0"/>
    <numFmt numFmtId="167" formatCode="[&lt;=9999]0000;General"/>
  </numFmts>
  <fonts count="41" x14ac:knownFonts="1">
    <font>
      <sz val="10"/>
      <name val="Arial"/>
    </font>
    <font>
      <sz val="10"/>
      <name val="Arial"/>
      <family val="2"/>
    </font>
    <font>
      <b/>
      <sz val="8"/>
      <name val="Comic Sans MS"/>
      <family val="4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0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24"/>
      <name val="Comic Sans MS"/>
      <family val="4"/>
    </font>
    <font>
      <b/>
      <sz val="18"/>
      <name val="Comic Sans MS"/>
      <family val="4"/>
    </font>
    <font>
      <b/>
      <sz val="20"/>
      <name val="Comic Sans MS"/>
      <family val="4"/>
    </font>
    <font>
      <b/>
      <sz val="14"/>
      <color indexed="10"/>
      <name val="Comic Sans MS"/>
      <family val="4"/>
    </font>
    <font>
      <b/>
      <sz val="14"/>
      <color rgb="FFFF000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3.5"/>
      <color rgb="FFFF0000"/>
      <name val="Arial"/>
      <family val="2"/>
    </font>
    <font>
      <sz val="11.5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5" fontId="13" fillId="0" borderId="0" xfId="0" applyNumberFormat="1" applyFont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9" fillId="0" borderId="1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19" fillId="0" borderId="28" xfId="0" applyFont="1" applyBorder="1" applyAlignment="1" applyProtection="1">
      <alignment vertical="center"/>
    </xf>
    <xf numFmtId="0" fontId="19" fillId="0" borderId="17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3" fillId="0" borderId="30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20" fillId="0" borderId="19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centerContinuous" vertical="center"/>
    </xf>
    <xf numFmtId="0" fontId="0" fillId="0" borderId="23" xfId="0" applyBorder="1" applyAlignment="1" applyProtection="1">
      <alignment horizontal="centerContinuous" vertical="center"/>
    </xf>
    <xf numFmtId="0" fontId="0" fillId="0" borderId="31" xfId="0" applyBorder="1" applyAlignment="1" applyProtection="1">
      <alignment horizontal="centerContinuous" vertical="center"/>
    </xf>
    <xf numFmtId="0" fontId="3" fillId="0" borderId="23" xfId="0" applyFont="1" applyFill="1" applyBorder="1" applyAlignment="1" applyProtection="1">
      <alignment horizontal="centerContinuous" vertical="center"/>
    </xf>
    <xf numFmtId="0" fontId="0" fillId="0" borderId="19" xfId="0" applyBorder="1" applyAlignment="1" applyProtection="1">
      <alignment vertical="center"/>
    </xf>
    <xf numFmtId="0" fontId="0" fillId="0" borderId="17" xfId="0" applyBorder="1" applyAlignment="1" applyProtection="1">
      <alignment horizontal="centerContinuous" vertical="center"/>
    </xf>
    <xf numFmtId="0" fontId="0" fillId="0" borderId="10" xfId="0" applyBorder="1" applyAlignment="1" applyProtection="1">
      <alignment horizontal="centerContinuous" vertical="center"/>
    </xf>
    <xf numFmtId="0" fontId="6" fillId="0" borderId="17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3" fontId="0" fillId="0" borderId="17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9" fontId="0" fillId="0" borderId="17" xfId="0" applyNumberForma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vertical="center"/>
    </xf>
    <xf numFmtId="3" fontId="0" fillId="0" borderId="17" xfId="0" applyNumberFormat="1" applyBorder="1" applyAlignment="1" applyProtection="1">
      <alignment horizontal="centerContinuous" vertical="center"/>
    </xf>
    <xf numFmtId="0" fontId="14" fillId="0" borderId="18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Continuous" vertical="center"/>
    </xf>
    <xf numFmtId="0" fontId="13" fillId="0" borderId="15" xfId="0" applyFont="1" applyBorder="1" applyAlignment="1" applyProtection="1">
      <alignment horizontal="centerContinuous" vertical="center"/>
    </xf>
    <xf numFmtId="0" fontId="0" fillId="0" borderId="15" xfId="0" applyBorder="1" applyAlignment="1" applyProtection="1">
      <alignment horizontal="centerContinuous" vertical="center"/>
    </xf>
    <xf numFmtId="0" fontId="0" fillId="0" borderId="11" xfId="0" applyBorder="1" applyAlignment="1" applyProtection="1">
      <alignment horizontal="centerContinuous" vertical="center"/>
    </xf>
    <xf numFmtId="0" fontId="0" fillId="0" borderId="17" xfId="0" applyBorder="1" applyProtection="1"/>
    <xf numFmtId="0" fontId="0" fillId="0" borderId="0" xfId="0" applyAlignment="1" applyProtection="1">
      <alignment horizontal="centerContinuous" vertical="center"/>
    </xf>
    <xf numFmtId="0" fontId="0" fillId="0" borderId="4" xfId="0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3" fontId="0" fillId="0" borderId="35" xfId="0" applyNumberForma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Continuous" vertical="center"/>
    </xf>
    <xf numFmtId="0" fontId="0" fillId="0" borderId="33" xfId="0" applyBorder="1" applyAlignment="1" applyProtection="1">
      <alignment horizontal="centerContinuous"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24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165" fontId="17" fillId="2" borderId="27" xfId="0" applyNumberFormat="1" applyFont="1" applyFill="1" applyBorder="1" applyAlignment="1" applyProtection="1">
      <alignment horizontal="centerContinuous" vertical="center"/>
      <protection locked="0"/>
    </xf>
    <xf numFmtId="166" fontId="17" fillId="0" borderId="38" xfId="0" applyNumberFormat="1" applyFont="1" applyFill="1" applyBorder="1" applyAlignment="1" applyProtection="1">
      <alignment horizontal="centerContinuous" vertical="center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165" fontId="17" fillId="2" borderId="14" xfId="0" applyNumberFormat="1" applyFont="1" applyFill="1" applyBorder="1" applyAlignment="1" applyProtection="1">
      <alignment horizontal="centerContinuous" vertical="center"/>
      <protection locked="0"/>
    </xf>
    <xf numFmtId="166" fontId="17" fillId="0" borderId="10" xfId="0" applyNumberFormat="1" applyFont="1" applyFill="1" applyBorder="1" applyAlignment="1" applyProtection="1">
      <alignment horizontal="centerContinuous"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Continuous" vertical="center"/>
    </xf>
    <xf numFmtId="0" fontId="6" fillId="0" borderId="17" xfId="0" applyFont="1" applyFill="1" applyBorder="1" applyAlignment="1" applyProtection="1">
      <alignment horizontal="centerContinuous" vertical="center"/>
    </xf>
    <xf numFmtId="0" fontId="6" fillId="0" borderId="17" xfId="0" applyFont="1" applyBorder="1" applyAlignment="1" applyProtection="1">
      <alignment horizontal="centerContinuous" vertical="center"/>
    </xf>
    <xf numFmtId="0" fontId="6" fillId="0" borderId="18" xfId="0" applyFont="1" applyBorder="1" applyAlignment="1" applyProtection="1">
      <alignment horizontal="centerContinuous" vertical="center"/>
    </xf>
    <xf numFmtId="0" fontId="6" fillId="0" borderId="18" xfId="0" applyFont="1" applyFill="1" applyBorder="1" applyAlignment="1" applyProtection="1">
      <alignment horizontal="centerContinuous" vertical="center"/>
    </xf>
    <xf numFmtId="0" fontId="6" fillId="0" borderId="35" xfId="0" applyFont="1" applyFill="1" applyBorder="1" applyAlignment="1" applyProtection="1">
      <alignment horizontal="centerContinuous" vertical="center"/>
    </xf>
    <xf numFmtId="0" fontId="0" fillId="0" borderId="0" xfId="0" applyBorder="1" applyProtection="1"/>
    <xf numFmtId="165" fontId="5" fillId="0" borderId="0" xfId="0" applyNumberFormat="1" applyFont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0" fillId="0" borderId="0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vertical="center"/>
    </xf>
    <xf numFmtId="0" fontId="26" fillId="2" borderId="26" xfId="0" applyFont="1" applyFill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/>
    </xf>
    <xf numFmtId="0" fontId="28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right"/>
    </xf>
    <xf numFmtId="0" fontId="33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19" fillId="4" borderId="0" xfId="0" applyFont="1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2" fillId="0" borderId="0" xfId="0" applyFont="1" applyAlignment="1" applyProtection="1">
      <alignment horizontal="left" vertical="center"/>
    </xf>
    <xf numFmtId="0" fontId="1" fillId="0" borderId="0" xfId="0" applyFont="1" applyBorder="1" applyAlignment="1"/>
    <xf numFmtId="0" fontId="8" fillId="0" borderId="0" xfId="1" applyAlignment="1" applyProtection="1">
      <alignment horizontal="center" vertical="center"/>
    </xf>
    <xf numFmtId="0" fontId="1" fillId="0" borderId="0" xfId="0" applyFont="1" applyAlignment="1" applyProtection="1"/>
    <xf numFmtId="0" fontId="3" fillId="5" borderId="5" xfId="0" applyFont="1" applyFill="1" applyBorder="1" applyAlignment="1" applyProtection="1">
      <alignment horizontal="left" vertical="center"/>
    </xf>
    <xf numFmtId="0" fontId="0" fillId="5" borderId="38" xfId="0" applyFill="1" applyBorder="1" applyProtection="1"/>
    <xf numFmtId="0" fontId="5" fillId="6" borderId="4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0" fillId="0" borderId="37" xfId="0" applyBorder="1" applyProtection="1"/>
    <xf numFmtId="0" fontId="8" fillId="6" borderId="7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Protection="1"/>
    <xf numFmtId="0" fontId="3" fillId="7" borderId="2" xfId="0" applyFont="1" applyFill="1" applyBorder="1" applyAlignment="1" applyProtection="1">
      <alignment horizontal="left" vertical="center"/>
    </xf>
    <xf numFmtId="0" fontId="0" fillId="7" borderId="9" xfId="0" applyFill="1" applyBorder="1" applyAlignment="1" applyProtection="1">
      <alignment horizontal="left" vertical="center"/>
    </xf>
    <xf numFmtId="0" fontId="0" fillId="7" borderId="5" xfId="0" applyFill="1" applyBorder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left" vertical="center"/>
    </xf>
    <xf numFmtId="0" fontId="0" fillId="7" borderId="5" xfId="0" applyFill="1" applyBorder="1" applyProtection="1"/>
    <xf numFmtId="0" fontId="3" fillId="7" borderId="14" xfId="0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0" fontId="3" fillId="7" borderId="12" xfId="0" applyFont="1" applyFill="1" applyBorder="1" applyAlignment="1" applyProtection="1">
      <alignment horizontal="left" vertical="center"/>
    </xf>
    <xf numFmtId="164" fontId="5" fillId="6" borderId="36" xfId="0" applyNumberFormat="1" applyFont="1" applyFill="1" applyBorder="1" applyAlignment="1" applyProtection="1">
      <alignment horizontal="left" vertical="center"/>
      <protection locked="0"/>
    </xf>
    <xf numFmtId="164" fontId="10" fillId="0" borderId="22" xfId="0" applyNumberFormat="1" applyFont="1" applyFill="1" applyBorder="1" applyAlignment="1" applyProtection="1">
      <alignment horizontal="centerContinuous" vertical="center"/>
    </xf>
    <xf numFmtId="0" fontId="0" fillId="0" borderId="22" xfId="0" applyFill="1" applyBorder="1" applyAlignment="1" applyProtection="1">
      <alignment horizontal="left" vertical="center"/>
    </xf>
    <xf numFmtId="164" fontId="5" fillId="6" borderId="34" xfId="0" applyNumberFormat="1" applyFont="1" applyFill="1" applyBorder="1" applyAlignment="1" applyProtection="1">
      <alignment horizontal="left" vertical="center"/>
      <protection locked="0"/>
    </xf>
    <xf numFmtId="0" fontId="5" fillId="6" borderId="46" xfId="0" applyFont="1" applyFill="1" applyBorder="1" applyAlignment="1" applyProtection="1">
      <alignment horizontal="center" vertical="center"/>
      <protection locked="0"/>
    </xf>
    <xf numFmtId="49" fontId="5" fillId="6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167" fontId="5" fillId="6" borderId="46" xfId="0" applyNumberFormat="1" applyFont="1" applyFill="1" applyBorder="1" applyAlignment="1" applyProtection="1">
      <alignment vertical="center"/>
      <protection locked="0"/>
    </xf>
    <xf numFmtId="49" fontId="5" fillId="6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</xf>
    <xf numFmtId="0" fontId="3" fillId="7" borderId="1" xfId="0" applyFont="1" applyFill="1" applyBorder="1" applyAlignment="1" applyProtection="1">
      <alignment horizontal="left" vertical="center"/>
    </xf>
    <xf numFmtId="0" fontId="0" fillId="7" borderId="1" xfId="0" applyFill="1" applyBorder="1" applyProtection="1"/>
    <xf numFmtId="0" fontId="0" fillId="7" borderId="10" xfId="0" applyFill="1" applyBorder="1" applyProtection="1"/>
    <xf numFmtId="0" fontId="3" fillId="7" borderId="14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vertical="center"/>
    </xf>
    <xf numFmtId="1" fontId="5" fillId="0" borderId="48" xfId="0" applyNumberFormat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Continuous" vertical="center"/>
    </xf>
    <xf numFmtId="0" fontId="16" fillId="0" borderId="23" xfId="0" applyFont="1" applyBorder="1" applyAlignment="1" applyProtection="1">
      <alignment horizontal="centerContinuous" vertical="center"/>
    </xf>
    <xf numFmtId="0" fontId="16" fillId="0" borderId="31" xfId="0" applyFont="1" applyBorder="1" applyAlignment="1" applyProtection="1">
      <alignment horizontal="centerContinuous" vertical="center"/>
    </xf>
    <xf numFmtId="0" fontId="34" fillId="0" borderId="13" xfId="0" applyFont="1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34" fillId="0" borderId="0" xfId="0" applyFont="1" applyBorder="1" applyAlignment="1" applyProtection="1">
      <alignment horizontal="centerContinuous" vertical="center"/>
    </xf>
    <xf numFmtId="0" fontId="0" fillId="0" borderId="37" xfId="0" applyBorder="1" applyAlignment="1" applyProtection="1">
      <alignment horizontal="centerContinuous" vertical="center"/>
    </xf>
    <xf numFmtId="0" fontId="34" fillId="0" borderId="1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top"/>
    </xf>
    <xf numFmtId="0" fontId="25" fillId="0" borderId="3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9" fillId="2" borderId="4" xfId="0" applyFont="1" applyFill="1" applyBorder="1" applyAlignment="1">
      <alignment vertical="center"/>
    </xf>
    <xf numFmtId="49" fontId="21" fillId="0" borderId="4" xfId="0" applyNumberFormat="1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right" vertical="center"/>
    </xf>
    <xf numFmtId="165" fontId="37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39" fillId="0" borderId="4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24" xfId="0" applyFont="1" applyFill="1" applyBorder="1" applyAlignment="1" applyProtection="1">
      <alignment vertical="center"/>
    </xf>
    <xf numFmtId="0" fontId="17" fillId="4" borderId="25" xfId="0" applyFont="1" applyFill="1" applyBorder="1" applyAlignment="1" applyProtection="1">
      <alignment vertical="center"/>
    </xf>
    <xf numFmtId="0" fontId="17" fillId="2" borderId="39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9" fontId="27" fillId="0" borderId="0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top" textRotation="90"/>
    </xf>
    <xf numFmtId="0" fontId="1" fillId="0" borderId="32" xfId="0" applyFont="1" applyBorder="1" applyAlignment="1" applyProtection="1">
      <alignment horizontal="center" vertical="top" textRotation="90"/>
    </xf>
    <xf numFmtId="0" fontId="8" fillId="0" borderId="49" xfId="1" applyBorder="1" applyAlignment="1" applyProtection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50" xfId="0" applyFont="1" applyFill="1" applyBorder="1" applyAlignment="1" applyProtection="1">
      <alignment horizontal="center" vertical="center" textRotation="90"/>
    </xf>
    <xf numFmtId="0" fontId="0" fillId="0" borderId="50" xfId="0" applyFill="1" applyBorder="1" applyAlignment="1" applyProtection="1">
      <alignment horizontal="center" vertical="center" textRotation="90"/>
    </xf>
    <xf numFmtId="0" fontId="0" fillId="0" borderId="32" xfId="0" applyFill="1" applyBorder="1" applyAlignment="1" applyProtection="1">
      <alignment horizontal="center" vertical="center" textRotation="90"/>
    </xf>
    <xf numFmtId="0" fontId="1" fillId="0" borderId="49" xfId="0" applyFont="1" applyFill="1" applyBorder="1" applyAlignment="1" applyProtection="1">
      <alignment horizontal="center" vertical="center" textRotation="90"/>
    </xf>
    <xf numFmtId="0" fontId="0" fillId="0" borderId="51" xfId="0" applyFill="1" applyBorder="1" applyAlignment="1" applyProtection="1">
      <alignment horizontal="center" vertical="center" textRotation="90"/>
    </xf>
    <xf numFmtId="0" fontId="0" fillId="0" borderId="49" xfId="0" applyBorder="1" applyAlignment="1" applyProtection="1">
      <alignment horizontal="center" vertical="center" textRotation="90"/>
    </xf>
    <xf numFmtId="0" fontId="0" fillId="0" borderId="50" xfId="0" applyBorder="1" applyAlignment="1" applyProtection="1">
      <alignment horizontal="center" vertical="center" textRotation="90"/>
    </xf>
    <xf numFmtId="0" fontId="0" fillId="0" borderId="32" xfId="0" applyBorder="1" applyAlignment="1" applyProtection="1">
      <alignment horizontal="center" vertical="center" textRotation="90"/>
    </xf>
    <xf numFmtId="165" fontId="36" fillId="0" borderId="0" xfId="0" applyNumberFormat="1" applyFont="1" applyBorder="1" applyAlignment="1" applyProtection="1">
      <alignment horizontal="center" vertical="center"/>
    </xf>
    <xf numFmtId="165" fontId="36" fillId="0" borderId="37" xfId="0" applyNumberFormat="1" applyFont="1" applyBorder="1" applyAlignment="1" applyProtection="1">
      <alignment horizontal="center" vertical="center"/>
    </xf>
    <xf numFmtId="165" fontId="40" fillId="0" borderId="0" xfId="0" applyNumberFormat="1" applyFont="1" applyBorder="1" applyAlignment="1" applyProtection="1">
      <alignment horizontal="center" vertical="center"/>
    </xf>
    <xf numFmtId="165" fontId="40" fillId="0" borderId="37" xfId="0" applyNumberFormat="1" applyFont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166" fontId="17" fillId="0" borderId="36" xfId="0" applyNumberFormat="1" applyFont="1" applyFill="1" applyBorder="1" applyAlignment="1" applyProtection="1">
      <alignment horizontal="center" vertical="center"/>
    </xf>
    <xf numFmtId="166" fontId="17" fillId="0" borderId="45" xfId="0" applyNumberFormat="1" applyFont="1" applyFill="1" applyBorder="1" applyAlignment="1" applyProtection="1">
      <alignment horizontal="center" vertical="center"/>
    </xf>
    <xf numFmtId="166" fontId="17" fillId="0" borderId="14" xfId="0" applyNumberFormat="1" applyFont="1" applyFill="1" applyBorder="1" applyAlignment="1" applyProtection="1">
      <alignment horizontal="center" vertical="center"/>
    </xf>
    <xf numFmtId="166" fontId="17" fillId="0" borderId="10" xfId="0" applyNumberFormat="1" applyFont="1" applyFill="1" applyBorder="1" applyAlignment="1" applyProtection="1">
      <alignment horizontal="center" vertical="center"/>
    </xf>
    <xf numFmtId="166" fontId="24" fillId="0" borderId="14" xfId="0" applyNumberFormat="1" applyFont="1" applyFill="1" applyBorder="1" applyAlignment="1" applyProtection="1">
      <alignment horizontal="center" vertical="center"/>
    </xf>
    <xf numFmtId="166" fontId="24" fillId="0" borderId="10" xfId="0" applyNumberFormat="1" applyFont="1" applyFill="1" applyBorder="1" applyAlignment="1" applyProtection="1">
      <alignment horizontal="center" vertical="center"/>
    </xf>
    <xf numFmtId="166" fontId="17" fillId="2" borderId="14" xfId="0" applyNumberFormat="1" applyFont="1" applyFill="1" applyBorder="1" applyAlignment="1" applyProtection="1">
      <alignment horizontal="center" vertical="center"/>
      <protection locked="0"/>
    </xf>
    <xf numFmtId="166" fontId="17" fillId="2" borderId="10" xfId="0" applyNumberFormat="1" applyFont="1" applyFill="1" applyBorder="1" applyAlignment="1" applyProtection="1">
      <alignment horizontal="center" vertical="center"/>
      <protection locked="0"/>
    </xf>
    <xf numFmtId="166" fontId="11" fillId="0" borderId="13" xfId="0" applyNumberFormat="1" applyFont="1" applyFill="1" applyBorder="1" applyAlignment="1" applyProtection="1">
      <alignment horizontal="center" vertical="center"/>
    </xf>
    <xf numFmtId="166" fontId="11" fillId="0" borderId="37" xfId="0" applyNumberFormat="1" applyFont="1" applyFill="1" applyBorder="1" applyAlignment="1" applyProtection="1">
      <alignment horizontal="center" vertical="center"/>
    </xf>
    <xf numFmtId="166" fontId="11" fillId="0" borderId="7" xfId="0" applyNumberFormat="1" applyFont="1" applyFill="1" applyBorder="1" applyAlignment="1" applyProtection="1">
      <alignment horizontal="center" vertical="center"/>
    </xf>
    <xf numFmtId="166" fontId="11" fillId="0" borderId="33" xfId="0" applyNumberFormat="1" applyFont="1" applyFill="1" applyBorder="1" applyAlignment="1" applyProtection="1">
      <alignment horizontal="center" vertical="center"/>
    </xf>
    <xf numFmtId="14" fontId="21" fillId="0" borderId="0" xfId="0" applyNumberFormat="1" applyFont="1" applyBorder="1" applyAlignment="1" applyProtection="1">
      <alignment horizontal="center" vertical="center" wrapText="1"/>
    </xf>
    <xf numFmtId="14" fontId="21" fillId="0" borderId="37" xfId="0" applyNumberFormat="1" applyFont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166" fontId="24" fillId="0" borderId="36" xfId="0" applyNumberFormat="1" applyFont="1" applyFill="1" applyBorder="1" applyAlignment="1" applyProtection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37" xfId="0" applyFont="1" applyFill="1" applyBorder="1" applyAlignment="1" applyProtection="1">
      <alignment horizontal="left" vertical="center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" fontId="24" fillId="0" borderId="30" xfId="0" applyNumberFormat="1" applyFont="1" applyBorder="1" applyAlignment="1" applyProtection="1">
      <alignment horizontal="center" vertical="center"/>
    </xf>
    <xf numFmtId="1" fontId="24" fillId="0" borderId="40" xfId="0" applyNumberFormat="1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1" fontId="24" fillId="0" borderId="30" xfId="0" applyNumberFormat="1" applyFont="1" applyBorder="1" applyAlignment="1" applyProtection="1">
      <alignment horizontal="center" vertical="center" wrapText="1"/>
    </xf>
    <xf numFmtId="1" fontId="24" fillId="0" borderId="40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7" fillId="3" borderId="37" xfId="0" applyNumberFormat="1" applyFont="1" applyFill="1" applyBorder="1" applyAlignment="1" applyProtection="1">
      <alignment horizontal="center" vertical="center"/>
    </xf>
    <xf numFmtId="1" fontId="17" fillId="0" borderId="4" xfId="0" applyNumberFormat="1" applyFont="1" applyBorder="1" applyAlignment="1" applyProtection="1">
      <alignment horizontal="center" vertical="center"/>
    </xf>
    <xf numFmtId="1" fontId="17" fillId="0" borderId="3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166" fontId="17" fillId="2" borderId="27" xfId="0" applyNumberFormat="1" applyFont="1" applyFill="1" applyBorder="1" applyAlignment="1" applyProtection="1">
      <alignment horizontal="center" vertical="center"/>
      <protection locked="0"/>
    </xf>
    <xf numFmtId="166" fontId="17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166" fontId="24" fillId="0" borderId="7" xfId="0" applyNumberFormat="1" applyFont="1" applyFill="1" applyBorder="1" applyAlignment="1" applyProtection="1">
      <alignment horizontal="center" vertical="center"/>
    </xf>
    <xf numFmtId="166" fontId="24" fillId="0" borderId="33" xfId="0" applyNumberFormat="1" applyFont="1" applyFill="1" applyBorder="1" applyAlignment="1" applyProtection="1">
      <alignment horizontal="center" vertical="center"/>
    </xf>
    <xf numFmtId="166" fontId="24" fillId="0" borderId="39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17" fillId="0" borderId="39" xfId="0" applyNumberFormat="1" applyFont="1" applyFill="1" applyBorder="1" applyAlignment="1" applyProtection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/>
    </xf>
    <xf numFmtId="166" fontId="17" fillId="0" borderId="7" xfId="0" applyNumberFormat="1" applyFont="1" applyFill="1" applyBorder="1" applyAlignment="1" applyProtection="1">
      <alignment horizontal="center" vertical="center"/>
    </xf>
    <xf numFmtId="166" fontId="17" fillId="0" borderId="3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4" fontId="23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166" fontId="17" fillId="0" borderId="7" xfId="0" applyNumberFormat="1" applyFont="1" applyFill="1" applyBorder="1" applyAlignment="1" applyProtection="1">
      <alignment horizontal="center" vertical="center"/>
      <protection locked="0"/>
    </xf>
    <xf numFmtId="166" fontId="17" fillId="0" borderId="33" xfId="0" applyNumberFormat="1" applyFont="1" applyFill="1" applyBorder="1" applyAlignment="1" applyProtection="1">
      <alignment horizontal="center" vertical="center"/>
      <protection locked="0"/>
    </xf>
    <xf numFmtId="166" fontId="17" fillId="2" borderId="39" xfId="0" applyNumberFormat="1" applyFont="1" applyFill="1" applyBorder="1" applyAlignment="1" applyProtection="1">
      <alignment horizontal="center" vertical="center"/>
      <protection locked="0"/>
    </xf>
    <xf numFmtId="166" fontId="17" fillId="2" borderId="11" xfId="0" applyNumberFormat="1" applyFont="1" applyFill="1" applyBorder="1" applyAlignment="1" applyProtection="1">
      <alignment horizontal="center" vertical="center"/>
      <protection locked="0"/>
    </xf>
    <xf numFmtId="166" fontId="17" fillId="4" borderId="6" xfId="0" applyNumberFormat="1" applyFont="1" applyFill="1" applyBorder="1" applyAlignment="1" applyProtection="1">
      <alignment horizontal="center" vertical="center"/>
    </xf>
    <xf numFmtId="166" fontId="17" fillId="4" borderId="25" xfId="0" applyNumberFormat="1" applyFont="1" applyFill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 vertical="center"/>
    </xf>
    <xf numFmtId="166" fontId="9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" fontId="24" fillId="0" borderId="13" xfId="0" applyNumberFormat="1" applyFont="1" applyBorder="1" applyAlignment="1" applyProtection="1">
      <alignment horizontal="center" vertical="center" wrapText="1"/>
    </xf>
    <xf numFmtId="1" fontId="24" fillId="0" borderId="41" xfId="0" applyNumberFormat="1" applyFont="1" applyBorder="1" applyAlignment="1" applyProtection="1">
      <alignment horizontal="center" vertical="center" wrapText="1"/>
    </xf>
    <xf numFmtId="1" fontId="24" fillId="3" borderId="13" xfId="0" applyNumberFormat="1" applyFont="1" applyFill="1" applyBorder="1" applyAlignment="1" applyProtection="1">
      <alignment horizontal="center" vertical="center" wrapText="1"/>
    </xf>
    <xf numFmtId="1" fontId="24" fillId="3" borderId="41" xfId="0" applyNumberFormat="1" applyFont="1" applyFill="1" applyBorder="1" applyAlignment="1" applyProtection="1">
      <alignment horizontal="center" vertical="center" wrapText="1"/>
    </xf>
    <xf numFmtId="1" fontId="24" fillId="0" borderId="7" xfId="0" applyNumberFormat="1" applyFont="1" applyBorder="1" applyAlignment="1" applyProtection="1">
      <alignment horizontal="center" vertical="center" wrapText="1"/>
    </xf>
    <xf numFmtId="1" fontId="24" fillId="0" borderId="8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1" fontId="17" fillId="0" borderId="23" xfId="0" applyNumberFormat="1" applyFont="1" applyBorder="1" applyAlignment="1" applyProtection="1">
      <alignment horizontal="center" vertical="center"/>
    </xf>
    <xf numFmtId="1" fontId="17" fillId="0" borderId="31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  <xf numFmtId="1" fontId="17" fillId="0" borderId="37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left" vertical="center"/>
    </xf>
    <xf numFmtId="0" fontId="24" fillId="0" borderId="4" xfId="0" applyFont="1" applyFill="1" applyBorder="1" applyAlignment="1" applyProtection="1">
      <alignment horizontal="left" vertical="center"/>
    </xf>
    <xf numFmtId="0" fontId="24" fillId="0" borderId="33" xfId="0" applyFont="1" applyFill="1" applyBorder="1" applyAlignment="1" applyProtection="1">
      <alignment horizontal="left" vertical="center"/>
    </xf>
    <xf numFmtId="0" fontId="24" fillId="3" borderId="13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37" xfId="0" applyFont="1" applyFill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center" vertical="top" textRotation="90"/>
    </xf>
    <xf numFmtId="0" fontId="1" fillId="0" borderId="49" xfId="0" applyFont="1" applyBorder="1" applyAlignment="1" applyProtection="1">
      <alignment horizontal="center" vertical="center" textRotation="90"/>
    </xf>
    <xf numFmtId="0" fontId="1" fillId="0" borderId="50" xfId="0" applyFont="1" applyBorder="1" applyAlignment="1" applyProtection="1">
      <alignment horizontal="center" vertical="center" textRotation="90"/>
    </xf>
    <xf numFmtId="0" fontId="0" fillId="0" borderId="1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71884</xdr:rowOff>
    </xdr:from>
    <xdr:to>
      <xdr:col>2</xdr:col>
      <xdr:colOff>317500</xdr:colOff>
      <xdr:row>4</xdr:row>
      <xdr:rowOff>13454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884"/>
          <a:ext cx="1296958" cy="141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viola.gyorgyi@basket.no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51"/>
  <sheetViews>
    <sheetView tabSelected="1" view="pageLayout" topLeftCell="A2" zoomScale="112" zoomScaleSheetLayoutView="100" workbookViewId="0">
      <selection activeCell="A17" sqref="A17"/>
    </sheetView>
  </sheetViews>
  <sheetFormatPr baseColWidth="10" defaultColWidth="11.5" defaultRowHeight="13" x14ac:dyDescent="0.15"/>
  <cols>
    <col min="1" max="1" width="7.83203125" style="1" customWidth="1"/>
    <col min="2" max="2" width="6.1640625" style="1" customWidth="1"/>
    <col min="3" max="3" width="8.83203125" style="1" customWidth="1"/>
    <col min="4" max="6" width="5.6640625" style="1" customWidth="1"/>
    <col min="7" max="7" width="7.33203125" style="1" customWidth="1"/>
    <col min="8" max="15" width="5.6640625" style="1" customWidth="1"/>
    <col min="16" max="16" width="7" style="2" customWidth="1"/>
    <col min="17" max="17" width="6.6640625" style="1" customWidth="1"/>
    <col min="18" max="21" width="5.6640625" style="1" customWidth="1"/>
    <col min="22" max="22" width="4.5" style="110" customWidth="1"/>
    <col min="23" max="24" width="5.5" style="1" customWidth="1"/>
    <col min="25" max="28" width="5.5" style="1" hidden="1" customWidth="1"/>
    <col min="29" max="29" width="5.6640625" style="1" customWidth="1"/>
    <col min="30" max="30" width="6.33203125" style="1" customWidth="1"/>
    <col min="31" max="42" width="5.6640625" style="1" customWidth="1"/>
    <col min="43" max="16384" width="11.5" style="1"/>
  </cols>
  <sheetData>
    <row r="1" spans="1:42" ht="37.5" customHeight="1" x14ac:dyDescent="0.1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9"/>
      <c r="V1" s="203" t="s">
        <v>85</v>
      </c>
    </row>
    <row r="2" spans="1:42" s="3" customFormat="1" ht="22.5" customHeight="1" x14ac:dyDescent="0.15">
      <c r="A2" s="160" t="s">
        <v>65</v>
      </c>
      <c r="B2" s="161"/>
      <c r="C2" s="161"/>
      <c r="D2" s="161"/>
      <c r="E2" s="162"/>
      <c r="F2" s="161"/>
      <c r="G2" s="161"/>
      <c r="H2" s="163"/>
      <c r="I2" s="163"/>
      <c r="J2" s="163"/>
      <c r="K2" s="163"/>
      <c r="L2" s="163"/>
      <c r="M2" s="163"/>
      <c r="N2" s="163"/>
      <c r="O2" s="163"/>
      <c r="P2" s="161"/>
      <c r="Q2" s="161"/>
      <c r="R2" s="161"/>
      <c r="S2" s="161"/>
      <c r="T2" s="161"/>
      <c r="U2" s="164"/>
      <c r="V2" s="204"/>
    </row>
    <row r="3" spans="1:42" s="3" customFormat="1" ht="22.5" customHeight="1" x14ac:dyDescent="0.15">
      <c r="A3" s="165"/>
      <c r="B3" s="152"/>
      <c r="C3" s="152"/>
      <c r="D3" s="152"/>
      <c r="E3" s="166"/>
      <c r="F3" s="152"/>
      <c r="G3" s="152"/>
      <c r="H3" s="167"/>
      <c r="I3" s="167"/>
      <c r="K3" s="182" t="s">
        <v>66</v>
      </c>
      <c r="L3" s="167"/>
      <c r="M3" s="167"/>
      <c r="N3" s="167"/>
      <c r="O3" s="167"/>
      <c r="P3" s="152"/>
      <c r="Q3" s="289" t="s">
        <v>27</v>
      </c>
      <c r="R3" s="289"/>
      <c r="S3" s="289"/>
      <c r="T3" s="225">
        <v>42628</v>
      </c>
      <c r="U3" s="226"/>
      <c r="V3" s="204"/>
    </row>
    <row r="4" spans="1:42" s="3" customFormat="1" ht="33" customHeight="1" x14ac:dyDescent="0.15">
      <c r="A4" s="168"/>
      <c r="B4" s="169"/>
      <c r="C4" s="170"/>
      <c r="D4" s="156"/>
      <c r="E4" s="152"/>
      <c r="F4" s="152"/>
      <c r="G4" s="180"/>
      <c r="H4" s="180"/>
      <c r="I4" s="180"/>
      <c r="K4" s="181" t="s">
        <v>67</v>
      </c>
      <c r="L4" s="180"/>
      <c r="M4" s="180"/>
      <c r="N4" s="180"/>
      <c r="O4" s="180"/>
      <c r="P4" s="152"/>
      <c r="Q4" s="152"/>
      <c r="R4" s="152"/>
      <c r="S4" s="156"/>
      <c r="T4" s="152"/>
      <c r="U4" s="171" t="s">
        <v>16</v>
      </c>
      <c r="V4" s="204"/>
    </row>
    <row r="5" spans="1:42" s="3" customFormat="1" ht="36" customHeight="1" thickBot="1" x14ac:dyDescent="0.2">
      <c r="A5" s="172" t="s">
        <v>53</v>
      </c>
      <c r="B5" s="173"/>
      <c r="C5" s="173"/>
      <c r="D5" s="174"/>
      <c r="E5" s="52"/>
      <c r="F5" s="52"/>
      <c r="G5" s="52"/>
      <c r="H5" s="175"/>
      <c r="I5" s="174"/>
      <c r="J5" s="176" t="s">
        <v>54</v>
      </c>
      <c r="K5" s="174"/>
      <c r="L5" s="174"/>
      <c r="M5" s="287" t="s">
        <v>39</v>
      </c>
      <c r="N5" s="287"/>
      <c r="O5" s="177" t="s">
        <v>83</v>
      </c>
      <c r="P5" s="288">
        <v>42633</v>
      </c>
      <c r="Q5" s="288"/>
      <c r="R5" s="52"/>
      <c r="S5" s="52"/>
      <c r="T5" s="52"/>
      <c r="U5" s="178" t="s">
        <v>6</v>
      </c>
      <c r="V5" s="204"/>
      <c r="AA5" s="108"/>
      <c r="AB5" s="108"/>
      <c r="AC5" s="109"/>
    </row>
    <row r="6" spans="1:42" s="4" customFormat="1" ht="15" customHeight="1" x14ac:dyDescent="0.15">
      <c r="A6" s="125" t="s">
        <v>55</v>
      </c>
      <c r="B6" s="126"/>
      <c r="C6" s="127"/>
      <c r="D6" s="127"/>
      <c r="E6" s="127"/>
      <c r="F6" s="128" t="s">
        <v>56</v>
      </c>
      <c r="G6" s="127"/>
      <c r="H6" s="127"/>
      <c r="I6" s="127"/>
      <c r="J6" s="127"/>
      <c r="K6" s="129"/>
      <c r="L6" s="129"/>
      <c r="M6" s="128" t="s">
        <v>57</v>
      </c>
      <c r="N6" s="130"/>
      <c r="O6" s="130"/>
      <c r="P6" s="130"/>
      <c r="Q6" s="130"/>
      <c r="R6" s="130"/>
      <c r="S6" s="128" t="s">
        <v>58</v>
      </c>
      <c r="T6" s="116"/>
      <c r="U6" s="117"/>
      <c r="V6" s="204"/>
    </row>
    <row r="7" spans="1:42" s="5" customFormat="1" ht="22.5" customHeight="1" x14ac:dyDescent="0.5">
      <c r="A7" s="134"/>
      <c r="B7" s="135"/>
      <c r="C7" s="135"/>
      <c r="D7" s="140"/>
      <c r="E7" s="136"/>
      <c r="F7" s="137"/>
      <c r="G7" s="136"/>
      <c r="H7" s="136"/>
      <c r="I7" s="136"/>
      <c r="J7" s="140"/>
      <c r="K7" s="119"/>
      <c r="L7" s="119"/>
      <c r="M7" s="118"/>
      <c r="N7" s="85"/>
      <c r="O7" s="85"/>
      <c r="P7" s="140"/>
      <c r="Q7" s="140"/>
      <c r="R7" s="140"/>
      <c r="S7" s="138"/>
      <c r="T7" s="119"/>
      <c r="U7" s="121"/>
      <c r="V7" s="204"/>
      <c r="AC7" s="111"/>
      <c r="AD7" s="93"/>
      <c r="AE7" s="111"/>
      <c r="AF7" s="111"/>
      <c r="AG7" s="94"/>
      <c r="AH7" s="110"/>
      <c r="AI7" s="93"/>
      <c r="AJ7" s="111"/>
      <c r="AK7" s="95"/>
      <c r="AL7" s="93"/>
      <c r="AM7" s="93"/>
      <c r="AN7" s="93"/>
      <c r="AO7" s="93"/>
      <c r="AP7" s="96"/>
    </row>
    <row r="8" spans="1:42" s="3" customFormat="1" ht="15" customHeight="1" x14ac:dyDescent="0.15">
      <c r="A8" s="131" t="s">
        <v>59</v>
      </c>
      <c r="B8" s="132"/>
      <c r="C8" s="132"/>
      <c r="D8" s="132"/>
      <c r="E8" s="132"/>
      <c r="F8" s="133" t="s">
        <v>60</v>
      </c>
      <c r="G8" s="132"/>
      <c r="H8" s="132"/>
      <c r="I8" s="132"/>
      <c r="J8" s="132"/>
      <c r="K8" s="144"/>
      <c r="L8" s="144"/>
      <c r="M8" s="133" t="s">
        <v>17</v>
      </c>
      <c r="N8" s="145"/>
      <c r="O8" s="145"/>
      <c r="P8" s="132"/>
      <c r="Q8" s="132"/>
      <c r="R8" s="132"/>
      <c r="S8" s="133" t="s">
        <v>18</v>
      </c>
      <c r="T8" s="144"/>
      <c r="U8" s="146"/>
      <c r="V8" s="204"/>
      <c r="AI8" s="111"/>
      <c r="AJ8" s="97"/>
      <c r="AK8" s="98"/>
      <c r="AN8" s="99"/>
    </row>
    <row r="9" spans="1:42" s="5" customFormat="1" ht="22.5" customHeight="1" x14ac:dyDescent="0.15">
      <c r="A9" s="139"/>
      <c r="B9" s="140"/>
      <c r="C9" s="140"/>
      <c r="D9" s="151"/>
      <c r="E9" s="140"/>
      <c r="F9" s="141"/>
      <c r="G9" s="140"/>
      <c r="H9" s="140"/>
      <c r="I9" s="140"/>
      <c r="J9" s="151"/>
      <c r="K9" s="143"/>
      <c r="L9" s="120"/>
      <c r="M9" s="150" t="s">
        <v>21</v>
      </c>
      <c r="N9" s="140"/>
      <c r="O9" s="85"/>
      <c r="P9" s="151"/>
      <c r="Q9" s="140"/>
      <c r="R9" s="140"/>
      <c r="S9" s="142"/>
      <c r="T9" s="143"/>
      <c r="U9" s="121"/>
      <c r="V9" s="204"/>
      <c r="AC9" s="112"/>
      <c r="AD9" s="112"/>
      <c r="AE9" s="111"/>
      <c r="AF9" s="111"/>
      <c r="AG9" s="100"/>
      <c r="AH9" s="113"/>
      <c r="AI9" s="100"/>
      <c r="AJ9" s="113"/>
      <c r="AK9" s="100"/>
      <c r="AL9" s="101"/>
      <c r="AM9" s="114"/>
      <c r="AN9" s="114"/>
      <c r="AO9" s="114"/>
      <c r="AP9" s="114"/>
    </row>
    <row r="10" spans="1:42" s="4" customFormat="1" ht="15" customHeight="1" x14ac:dyDescent="0.15">
      <c r="A10" s="147" t="s">
        <v>19</v>
      </c>
      <c r="B10" s="144"/>
      <c r="C10" s="144"/>
      <c r="D10" s="148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5"/>
      <c r="P10" s="144"/>
      <c r="Q10" s="144"/>
      <c r="R10" s="145"/>
      <c r="S10" s="144"/>
      <c r="T10" s="148"/>
      <c r="U10" s="149"/>
      <c r="V10" s="204"/>
      <c r="AC10" s="112"/>
      <c r="AD10" s="112"/>
      <c r="AE10" s="111"/>
      <c r="AF10" s="111"/>
      <c r="AG10" s="102"/>
      <c r="AH10" s="115"/>
      <c r="AI10" s="115"/>
      <c r="AJ10" s="102"/>
      <c r="AK10" s="115"/>
      <c r="AL10" s="103"/>
      <c r="AM10" s="115"/>
      <c r="AN10" s="115"/>
      <c r="AO10" s="102"/>
      <c r="AP10" s="102"/>
    </row>
    <row r="11" spans="1:42" s="4" customFormat="1" ht="22.5" customHeight="1" thickBot="1" x14ac:dyDescent="0.2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124"/>
      <c r="P11" s="123"/>
      <c r="Q11" s="123"/>
      <c r="R11" s="124"/>
      <c r="S11" s="153"/>
      <c r="T11" s="154"/>
      <c r="U11" s="155"/>
      <c r="V11" s="204"/>
      <c r="AC11" s="112"/>
      <c r="AD11" s="112"/>
      <c r="AE11" s="111"/>
      <c r="AF11" s="111"/>
      <c r="AG11" s="102"/>
      <c r="AH11" s="115"/>
      <c r="AI11" s="115"/>
      <c r="AJ11" s="102"/>
      <c r="AK11" s="115"/>
      <c r="AL11" s="103"/>
      <c r="AM11" s="115"/>
      <c r="AN11" s="115"/>
      <c r="AO11" s="102"/>
      <c r="AP11" s="102"/>
    </row>
    <row r="12" spans="1:42" s="5" customFormat="1" ht="15" customHeight="1" thickBot="1" x14ac:dyDescent="0.2">
      <c r="V12" s="204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05"/>
      <c r="AP12" s="104"/>
    </row>
    <row r="13" spans="1:42" s="5" customFormat="1" ht="22.5" customHeight="1" thickBot="1" x14ac:dyDescent="0.2">
      <c r="A13" s="26" t="s">
        <v>28</v>
      </c>
      <c r="B13" s="27"/>
      <c r="C13" s="28"/>
      <c r="D13" s="92"/>
      <c r="E13" s="15" t="s">
        <v>29</v>
      </c>
      <c r="F13" s="14"/>
      <c r="G13" s="92"/>
      <c r="H13" s="16" t="s">
        <v>30</v>
      </c>
      <c r="I13" s="13"/>
      <c r="J13" s="92"/>
      <c r="K13" s="16" t="s">
        <v>31</v>
      </c>
      <c r="L13" s="13"/>
      <c r="M13" s="17"/>
      <c r="N13" s="91"/>
      <c r="O13" s="16" t="s">
        <v>32</v>
      </c>
      <c r="P13" s="63"/>
      <c r="Q13" s="22"/>
      <c r="R13" s="22"/>
      <c r="S13" s="22"/>
      <c r="T13" s="22"/>
      <c r="U13" s="21"/>
      <c r="V13" s="204"/>
      <c r="AC13" s="106"/>
      <c r="AD13" s="106"/>
      <c r="AE13" s="106"/>
      <c r="AF13" s="106"/>
      <c r="AG13" s="106"/>
      <c r="AH13" s="107"/>
      <c r="AI13" s="107"/>
      <c r="AJ13" s="107"/>
      <c r="AK13" s="107"/>
      <c r="AL13" s="106"/>
      <c r="AM13" s="106"/>
      <c r="AN13" s="106"/>
      <c r="AO13" s="104"/>
      <c r="AP13" s="105"/>
    </row>
    <row r="14" spans="1:42" s="3" customFormat="1" ht="23" customHeight="1" thickBot="1" x14ac:dyDescent="0.2">
      <c r="A14" s="227" t="s">
        <v>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36"/>
      <c r="Q14" s="9"/>
      <c r="R14" s="9"/>
      <c r="S14" s="9"/>
      <c r="T14" s="37"/>
      <c r="U14" s="38"/>
      <c r="V14" s="204"/>
    </row>
    <row r="15" spans="1:42" s="3" customFormat="1" ht="18.75" customHeight="1" thickBot="1" x14ac:dyDescent="0.2">
      <c r="A15" s="18" t="s">
        <v>1</v>
      </c>
      <c r="B15" s="51"/>
      <c r="C15" s="32"/>
      <c r="D15" s="32"/>
      <c r="E15" s="32"/>
      <c r="F15" s="29"/>
      <c r="G15" s="30"/>
      <c r="H15" s="30"/>
      <c r="I15" s="30"/>
      <c r="J15" s="30"/>
      <c r="K15" s="31"/>
      <c r="L15" s="229" t="s">
        <v>49</v>
      </c>
      <c r="M15" s="230"/>
      <c r="N15" s="18" t="s">
        <v>35</v>
      </c>
      <c r="O15" s="19"/>
      <c r="P15" s="290" t="s">
        <v>51</v>
      </c>
      <c r="Q15" s="291"/>
      <c r="R15" s="277" t="s">
        <v>3</v>
      </c>
      <c r="S15" s="278"/>
      <c r="T15" s="233" t="s">
        <v>38</v>
      </c>
      <c r="U15" s="230"/>
      <c r="V15" s="204"/>
    </row>
    <row r="16" spans="1:42" s="3" customFormat="1" ht="16.5" customHeight="1" thickBot="1" x14ac:dyDescent="0.2">
      <c r="A16" s="78" t="s">
        <v>13</v>
      </c>
      <c r="B16" s="79" t="s">
        <v>2</v>
      </c>
      <c r="C16" s="83"/>
      <c r="D16" s="79" t="s">
        <v>33</v>
      </c>
      <c r="E16" s="80"/>
      <c r="F16" s="81"/>
      <c r="G16" s="82"/>
      <c r="H16" s="84" t="s">
        <v>34</v>
      </c>
      <c r="I16" s="81"/>
      <c r="J16" s="81"/>
      <c r="K16" s="82"/>
      <c r="L16" s="231"/>
      <c r="M16" s="232"/>
      <c r="N16" s="20" t="s">
        <v>36</v>
      </c>
      <c r="O16" s="54">
        <v>100</v>
      </c>
      <c r="P16" s="292"/>
      <c r="Q16" s="293"/>
      <c r="R16" s="231"/>
      <c r="S16" s="232"/>
      <c r="T16" s="231"/>
      <c r="U16" s="232"/>
      <c r="V16" s="204"/>
    </row>
    <row r="17" spans="1:22" s="5" customFormat="1" ht="22.5" customHeight="1" x14ac:dyDescent="0.15">
      <c r="A17" s="75"/>
      <c r="B17" s="64"/>
      <c r="C17" s="65"/>
      <c r="D17" s="66"/>
      <c r="E17" s="67"/>
      <c r="F17" s="67"/>
      <c r="G17" s="68"/>
      <c r="H17" s="66"/>
      <c r="I17" s="69"/>
      <c r="J17" s="67"/>
      <c r="K17" s="68"/>
      <c r="L17" s="275"/>
      <c r="M17" s="276"/>
      <c r="N17" s="213" t="str">
        <f>IF(L17&gt;0,$O$16,"")</f>
        <v/>
      </c>
      <c r="O17" s="214"/>
      <c r="P17" s="213" t="str">
        <f>IF(L17=0,"",IF(L17*$K$23&gt;=$F$23,$F23,L17*$K$23))</f>
        <v/>
      </c>
      <c r="Q17" s="214"/>
      <c r="R17" s="213" t="str">
        <f>IF(L17&gt;0,L17-N17-P17,"")</f>
        <v/>
      </c>
      <c r="S17" s="214"/>
      <c r="T17" s="234" t="str">
        <f>IF(L17&gt;0,SUM(N17:R17),"")</f>
        <v/>
      </c>
      <c r="U17" s="235"/>
      <c r="V17" s="204"/>
    </row>
    <row r="18" spans="1:22" s="5" customFormat="1" ht="22.5" customHeight="1" x14ac:dyDescent="0.15">
      <c r="A18" s="76"/>
      <c r="B18" s="70"/>
      <c r="C18" s="71"/>
      <c r="D18" s="72"/>
      <c r="E18" s="73"/>
      <c r="F18" s="73"/>
      <c r="G18" s="74"/>
      <c r="H18" s="72"/>
      <c r="I18" s="73"/>
      <c r="J18" s="73"/>
      <c r="K18" s="74"/>
      <c r="L18" s="219"/>
      <c r="M18" s="220"/>
      <c r="N18" s="213" t="str">
        <f t="shared" ref="N18:N21" si="0">IF(L18&gt;0,$O$16,"")</f>
        <v/>
      </c>
      <c r="O18" s="214"/>
      <c r="P18" s="215" t="str">
        <f>IF(L18=0,"",IF(L18*$K$23&gt;=$F$23,$F23,L18*$K$23))</f>
        <v/>
      </c>
      <c r="Q18" s="216"/>
      <c r="R18" s="215" t="str">
        <f t="shared" ref="R18:R21" si="1">IF(L18&gt;0,L18-N18-P18,"")</f>
        <v/>
      </c>
      <c r="S18" s="216"/>
      <c r="T18" s="217" t="str">
        <f>IF(L18&gt;0,SUM(N18:R18),"")</f>
        <v/>
      </c>
      <c r="U18" s="218"/>
      <c r="V18" s="204"/>
    </row>
    <row r="19" spans="1:22" s="5" customFormat="1" ht="22.5" customHeight="1" x14ac:dyDescent="0.15">
      <c r="A19" s="76"/>
      <c r="B19" s="70"/>
      <c r="C19" s="71"/>
      <c r="D19" s="72"/>
      <c r="E19" s="73"/>
      <c r="F19" s="73"/>
      <c r="G19" s="74"/>
      <c r="H19" s="72"/>
      <c r="I19" s="73"/>
      <c r="J19" s="73"/>
      <c r="K19" s="74"/>
      <c r="L19" s="219"/>
      <c r="M19" s="220"/>
      <c r="N19" s="213" t="str">
        <f t="shared" si="0"/>
        <v/>
      </c>
      <c r="O19" s="214"/>
      <c r="P19" s="215" t="str">
        <f>IF(L19=0,"",IF(L19*$K$23&gt;=$F$23,$F23,L19*$K$23))</f>
        <v/>
      </c>
      <c r="Q19" s="216"/>
      <c r="R19" s="215" t="str">
        <f t="shared" si="1"/>
        <v/>
      </c>
      <c r="S19" s="216"/>
      <c r="T19" s="217" t="str">
        <f t="shared" ref="T19:T21" si="2">IF(L19&gt;0,SUM(N19:R19),"")</f>
        <v/>
      </c>
      <c r="U19" s="218"/>
      <c r="V19" s="204"/>
    </row>
    <row r="20" spans="1:22" s="5" customFormat="1" ht="22.5" customHeight="1" x14ac:dyDescent="0.15">
      <c r="A20" s="76"/>
      <c r="B20" s="70"/>
      <c r="C20" s="71"/>
      <c r="D20" s="72"/>
      <c r="E20" s="73"/>
      <c r="F20" s="73"/>
      <c r="G20" s="74"/>
      <c r="H20" s="72"/>
      <c r="I20" s="73"/>
      <c r="J20" s="73"/>
      <c r="K20" s="74"/>
      <c r="L20" s="219"/>
      <c r="M20" s="220"/>
      <c r="N20" s="213" t="str">
        <f t="shared" si="0"/>
        <v/>
      </c>
      <c r="O20" s="214"/>
      <c r="P20" s="215" t="str">
        <f>IF(L20=0,"",IF(L20*$K$23&gt;=$F$23,$F23,L20*$K$23))</f>
        <v/>
      </c>
      <c r="Q20" s="216"/>
      <c r="R20" s="215" t="str">
        <f t="shared" ref="R20" si="3">IF(L20&gt;0,L20-N20-P20,"")</f>
        <v/>
      </c>
      <c r="S20" s="216"/>
      <c r="T20" s="217" t="str">
        <f t="shared" ref="T20" si="4">IF(L20&gt;0,SUM(N20:R20),"")</f>
        <v/>
      </c>
      <c r="U20" s="218"/>
      <c r="V20" s="204"/>
    </row>
    <row r="21" spans="1:22" s="5" customFormat="1" ht="22.5" customHeight="1" thickBot="1" x14ac:dyDescent="0.2">
      <c r="A21" s="76"/>
      <c r="B21" s="70"/>
      <c r="C21" s="71"/>
      <c r="D21" s="190"/>
      <c r="E21" s="191"/>
      <c r="F21" s="191"/>
      <c r="G21" s="192"/>
      <c r="H21" s="190"/>
      <c r="I21" s="191"/>
      <c r="J21" s="191"/>
      <c r="K21" s="192"/>
      <c r="L21" s="296"/>
      <c r="M21" s="297"/>
      <c r="N21" s="283" t="str">
        <f t="shared" si="0"/>
        <v/>
      </c>
      <c r="O21" s="284"/>
      <c r="P21" s="283" t="str">
        <f>IF(L21=0,"",IF(L21*$K$23&gt;=$F$23,$F23,L21*$K$23))</f>
        <v/>
      </c>
      <c r="Q21" s="284"/>
      <c r="R21" s="283" t="str">
        <f t="shared" si="1"/>
        <v/>
      </c>
      <c r="S21" s="284"/>
      <c r="T21" s="281" t="str">
        <f t="shared" si="2"/>
        <v/>
      </c>
      <c r="U21" s="282"/>
      <c r="V21" s="204"/>
    </row>
    <row r="22" spans="1:22" s="3" customFormat="1" ht="22.5" customHeight="1" thickBot="1" x14ac:dyDescent="0.2">
      <c r="A22" s="76"/>
      <c r="B22" s="70"/>
      <c r="C22" s="71"/>
      <c r="D22" s="187" t="s">
        <v>82</v>
      </c>
      <c r="E22" s="188"/>
      <c r="F22" s="188"/>
      <c r="G22" s="189"/>
      <c r="H22" s="187"/>
      <c r="I22" s="188"/>
      <c r="J22" s="188"/>
      <c r="K22" s="189"/>
      <c r="L22" s="298"/>
      <c r="M22" s="299"/>
      <c r="N22" s="294" t="str">
        <f t="shared" ref="N22" si="5">IF(L22&gt;0,$O$16,"")</f>
        <v/>
      </c>
      <c r="O22" s="295"/>
      <c r="P22" s="285">
        <f>SUM(P17:Q21)</f>
        <v>0</v>
      </c>
      <c r="Q22" s="286"/>
      <c r="R22" s="285">
        <f>SUM(R17:S21)</f>
        <v>0</v>
      </c>
      <c r="S22" s="286"/>
      <c r="T22" s="279">
        <f>SUM(T17:U21)</f>
        <v>0</v>
      </c>
      <c r="U22" s="280"/>
      <c r="V22" s="205"/>
    </row>
    <row r="23" spans="1:22" s="6" customFormat="1" ht="21" customHeight="1" thickBot="1" x14ac:dyDescent="0.2">
      <c r="A23" s="77" t="s">
        <v>50</v>
      </c>
      <c r="B23" s="39"/>
      <c r="C23" s="39"/>
      <c r="D23" s="9"/>
      <c r="E23" s="9"/>
      <c r="F23" s="40">
        <v>240</v>
      </c>
      <c r="G23" s="41" t="s">
        <v>10</v>
      </c>
      <c r="H23" s="9"/>
      <c r="I23" s="9"/>
      <c r="J23" s="9"/>
      <c r="K23" s="42">
        <v>0.5</v>
      </c>
      <c r="L23" s="43" t="s">
        <v>37</v>
      </c>
      <c r="M23" s="34"/>
      <c r="N23" s="9"/>
      <c r="O23" s="9"/>
      <c r="P23" s="44">
        <v>2400</v>
      </c>
      <c r="Q23" s="34"/>
      <c r="R23" s="45" t="s">
        <v>20</v>
      </c>
      <c r="S23" s="9"/>
      <c r="T23" s="9"/>
      <c r="U23" s="10"/>
      <c r="V23" s="201" t="s">
        <v>61</v>
      </c>
    </row>
    <row r="24" spans="1:22" s="3" customFormat="1" ht="21" customHeight="1" thickBo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199"/>
    </row>
    <row r="25" spans="1:22" s="3" customFormat="1" ht="46" customHeight="1" x14ac:dyDescent="0.15">
      <c r="A25" s="244" t="s">
        <v>91</v>
      </c>
      <c r="B25" s="245"/>
      <c r="C25" s="245"/>
      <c r="D25" s="245"/>
      <c r="E25" s="245"/>
      <c r="F25" s="245"/>
      <c r="G25" s="246"/>
      <c r="H25" s="210" t="s">
        <v>4</v>
      </c>
      <c r="I25" s="211"/>
      <c r="J25" s="211"/>
      <c r="K25" s="211"/>
      <c r="L25" s="211"/>
      <c r="M25" s="212"/>
      <c r="N25" s="210" t="s">
        <v>5</v>
      </c>
      <c r="O25" s="211"/>
      <c r="P25" s="211"/>
      <c r="Q25" s="211"/>
      <c r="R25" s="211"/>
      <c r="S25" s="212"/>
      <c r="T25" s="264" t="s">
        <v>14</v>
      </c>
      <c r="U25" s="265"/>
      <c r="V25" s="202"/>
    </row>
    <row r="26" spans="1:22" s="3" customFormat="1" ht="21" customHeight="1" x14ac:dyDescent="0.15">
      <c r="A26" s="257" t="s">
        <v>2</v>
      </c>
      <c r="B26" s="249"/>
      <c r="C26" s="248" t="s">
        <v>25</v>
      </c>
      <c r="D26" s="249"/>
      <c r="E26" s="249"/>
      <c r="F26" s="249"/>
      <c r="G26" s="250"/>
      <c r="H26" s="24" t="s">
        <v>2</v>
      </c>
      <c r="I26" s="25"/>
      <c r="J26" s="58" t="s">
        <v>25</v>
      </c>
      <c r="K26" s="58"/>
      <c r="L26" s="24"/>
      <c r="M26" s="59"/>
      <c r="N26" s="57" t="s">
        <v>2</v>
      </c>
      <c r="O26" s="60"/>
      <c r="P26" s="58" t="s">
        <v>25</v>
      </c>
      <c r="Q26" s="61"/>
      <c r="R26" s="23"/>
      <c r="S26" s="35"/>
      <c r="T26" s="221" t="str">
        <f>IF(SUM(T17:T21)&gt;0,SUM(T17:T21),"")</f>
        <v/>
      </c>
      <c r="U26" s="222"/>
      <c r="V26" s="198" t="s">
        <v>62</v>
      </c>
    </row>
    <row r="27" spans="1:22" s="3" customFormat="1" ht="20.25" customHeight="1" x14ac:dyDescent="0.15">
      <c r="A27" s="239"/>
      <c r="B27" s="242"/>
      <c r="C27" s="241"/>
      <c r="D27" s="242"/>
      <c r="E27" s="242"/>
      <c r="F27" s="242"/>
      <c r="G27" s="243"/>
      <c r="H27" s="242"/>
      <c r="I27" s="240"/>
      <c r="J27" s="241"/>
      <c r="K27" s="242"/>
      <c r="L27" s="242"/>
      <c r="M27" s="243"/>
      <c r="N27" s="239"/>
      <c r="O27" s="240"/>
      <c r="P27" s="241"/>
      <c r="Q27" s="242"/>
      <c r="R27" s="242"/>
      <c r="S27" s="243"/>
      <c r="T27" s="221"/>
      <c r="U27" s="222"/>
      <c r="V27" s="199"/>
    </row>
    <row r="28" spans="1:22" s="3" customFormat="1" ht="22.5" customHeight="1" thickBot="1" x14ac:dyDescent="0.2">
      <c r="A28" s="53" t="s">
        <v>15</v>
      </c>
      <c r="B28" s="46"/>
      <c r="C28" s="46"/>
      <c r="D28" s="47"/>
      <c r="E28" s="48"/>
      <c r="F28" s="48"/>
      <c r="G28" s="49"/>
      <c r="H28" s="62" t="s">
        <v>15</v>
      </c>
      <c r="I28" s="47"/>
      <c r="J28" s="47"/>
      <c r="K28" s="47"/>
      <c r="L28" s="47"/>
      <c r="M28" s="49"/>
      <c r="N28" s="53" t="s">
        <v>15</v>
      </c>
      <c r="O28" s="52"/>
      <c r="P28" s="55"/>
      <c r="Q28" s="52"/>
      <c r="R28" s="55"/>
      <c r="S28" s="56"/>
      <c r="T28" s="223"/>
      <c r="U28" s="224"/>
      <c r="V28" s="200"/>
    </row>
    <row r="29" spans="1:22" s="3" customFormat="1" ht="21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V29" s="196" t="s">
        <v>63</v>
      </c>
    </row>
    <row r="30" spans="1:22" s="12" customFormat="1" ht="18" x14ac:dyDescent="0.15">
      <c r="A30" s="206" t="s">
        <v>52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  <c r="V30" s="197"/>
    </row>
    <row r="31" spans="1:22" s="12" customFormat="1" ht="16" x14ac:dyDescent="0.15">
      <c r="A31" s="208" t="s">
        <v>90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197"/>
    </row>
    <row r="32" spans="1:22" s="12" customFormat="1" ht="16" customHeight="1" x14ac:dyDescent="0.15">
      <c r="A32" s="17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V32" s="197"/>
    </row>
    <row r="33" spans="1:29" s="12" customFormat="1" ht="16" x14ac:dyDescent="0.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/>
      <c r="V33" s="197"/>
    </row>
    <row r="34" spans="1:29" s="12" customFormat="1" ht="16" x14ac:dyDescent="0.15">
      <c r="B34" s="86"/>
      <c r="C34" s="86"/>
      <c r="D34" s="86"/>
      <c r="E34" s="86"/>
      <c r="F34" s="86"/>
      <c r="G34" s="86"/>
      <c r="H34" s="86"/>
      <c r="I34" s="86"/>
      <c r="J34" s="86"/>
      <c r="L34" s="86"/>
      <c r="M34" s="86"/>
      <c r="N34" s="86"/>
      <c r="O34" s="86"/>
      <c r="P34" s="87"/>
      <c r="V34" s="197"/>
    </row>
    <row r="35" spans="1:29" s="12" customFormat="1" ht="65" customHeight="1" x14ac:dyDescent="0.15">
      <c r="A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V35" s="197"/>
    </row>
    <row r="36" spans="1:29" s="12" customFormat="1" ht="44" customHeight="1" x14ac:dyDescent="0.1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V36" s="194" t="s">
        <v>19</v>
      </c>
    </row>
    <row r="37" spans="1:29" s="12" customFormat="1" ht="75" customHeight="1" thickBo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  <c r="V37" s="195"/>
    </row>
    <row r="38" spans="1:29" s="12" customFormat="1" ht="15.75" customHeight="1" x14ac:dyDescent="0.1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  <c r="V38" s="333" t="s">
        <v>64</v>
      </c>
    </row>
    <row r="39" spans="1:29" s="12" customFormat="1" ht="22" customHeight="1" x14ac:dyDescent="0.15">
      <c r="O39" s="89"/>
      <c r="P39" s="193"/>
      <c r="V39" s="334"/>
      <c r="AC39" s="186" t="s">
        <v>81</v>
      </c>
    </row>
    <row r="40" spans="1:29" s="12" customFormat="1" ht="16" x14ac:dyDescent="0.15">
      <c r="A40" s="247" t="s">
        <v>89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334"/>
    </row>
    <row r="41" spans="1:29" s="12" customFormat="1" ht="17" thickBot="1" x14ac:dyDescent="0.2">
      <c r="A41" s="1"/>
      <c r="B41" s="1"/>
      <c r="C41" s="1"/>
      <c r="D41" s="1"/>
      <c r="E41" s="1"/>
      <c r="F41" s="1"/>
      <c r="G41" s="1"/>
      <c r="H41" s="1"/>
      <c r="I41" s="1"/>
      <c r="J41" s="85"/>
      <c r="K41" s="1"/>
      <c r="L41" s="1"/>
      <c r="M41" s="1"/>
      <c r="N41" s="1"/>
      <c r="O41" s="1"/>
      <c r="P41" s="2"/>
      <c r="Q41" s="1"/>
      <c r="R41" s="1"/>
      <c r="S41" s="1"/>
      <c r="T41" s="1"/>
      <c r="U41" s="1"/>
      <c r="V41" s="334"/>
      <c r="Y41" s="319" t="s">
        <v>80</v>
      </c>
      <c r="Z41" s="320"/>
      <c r="AA41" s="321"/>
    </row>
    <row r="42" spans="1:29" s="88" customFormat="1" ht="16" x14ac:dyDescent="0.2">
      <c r="A42" s="309" t="s">
        <v>13</v>
      </c>
      <c r="B42" s="310"/>
      <c r="C42" s="310"/>
      <c r="D42" s="310"/>
      <c r="E42" s="311"/>
      <c r="F42" s="258" t="s">
        <v>45</v>
      </c>
      <c r="G42" s="259"/>
      <c r="H42" s="259"/>
      <c r="I42" s="260"/>
      <c r="J42" s="270" t="s">
        <v>7</v>
      </c>
      <c r="K42" s="271"/>
      <c r="L42" s="271"/>
      <c r="M42" s="272"/>
      <c r="N42" s="270" t="s">
        <v>12</v>
      </c>
      <c r="O42" s="271"/>
      <c r="P42" s="271"/>
      <c r="Q42" s="272"/>
      <c r="R42" s="270" t="s">
        <v>11</v>
      </c>
      <c r="S42" s="271"/>
      <c r="T42" s="271"/>
      <c r="U42" s="325"/>
      <c r="V42" s="334"/>
      <c r="Y42" s="183" t="s">
        <v>77</v>
      </c>
      <c r="Z42" s="183" t="s">
        <v>78</v>
      </c>
      <c r="AA42" s="183" t="s">
        <v>79</v>
      </c>
    </row>
    <row r="43" spans="1:29" s="88" customFormat="1" ht="17" thickBot="1" x14ac:dyDescent="0.25">
      <c r="A43" s="312"/>
      <c r="B43" s="313"/>
      <c r="C43" s="313"/>
      <c r="D43" s="313"/>
      <c r="E43" s="314"/>
      <c r="F43" s="261" t="s">
        <v>24</v>
      </c>
      <c r="G43" s="261"/>
      <c r="H43" s="261"/>
      <c r="I43" s="262"/>
      <c r="J43" s="253" t="s">
        <v>8</v>
      </c>
      <c r="K43" s="254"/>
      <c r="L43" s="273" t="s">
        <v>9</v>
      </c>
      <c r="M43" s="274"/>
      <c r="N43" s="253" t="s">
        <v>8</v>
      </c>
      <c r="O43" s="254"/>
      <c r="P43" s="273" t="s">
        <v>9</v>
      </c>
      <c r="Q43" s="274"/>
      <c r="R43" s="253" t="s">
        <v>8</v>
      </c>
      <c r="S43" s="254"/>
      <c r="T43" s="273" t="s">
        <v>9</v>
      </c>
      <c r="U43" s="324"/>
      <c r="V43" s="334"/>
      <c r="Y43" s="183"/>
      <c r="Z43" s="183"/>
      <c r="AA43" s="183"/>
    </row>
    <row r="44" spans="1:29" s="88" customFormat="1" ht="16" x14ac:dyDescent="0.2">
      <c r="A44" s="236" t="s">
        <v>87</v>
      </c>
      <c r="B44" s="237"/>
      <c r="C44" s="237"/>
      <c r="D44" s="237"/>
      <c r="E44" s="238"/>
      <c r="F44" s="263" t="s">
        <v>22</v>
      </c>
      <c r="G44" s="263"/>
      <c r="H44" s="263"/>
      <c r="I44" s="263"/>
      <c r="J44" s="255">
        <v>350</v>
      </c>
      <c r="K44" s="256"/>
      <c r="L44" s="315">
        <f>J44*1.5</f>
        <v>525</v>
      </c>
      <c r="M44" s="316"/>
      <c r="N44" s="255">
        <v>400</v>
      </c>
      <c r="O44" s="256"/>
      <c r="P44" s="315">
        <f t="shared" ref="P44:P48" si="6">N44*1.5</f>
        <v>600</v>
      </c>
      <c r="Q44" s="316"/>
      <c r="R44" s="251">
        <v>500</v>
      </c>
      <c r="S44" s="252"/>
      <c r="T44" s="315">
        <f t="shared" ref="T44:T48" si="7">R44*1.5</f>
        <v>750</v>
      </c>
      <c r="U44" s="315"/>
      <c r="V44" s="194" t="s">
        <v>84</v>
      </c>
      <c r="Y44" s="184">
        <v>300</v>
      </c>
      <c r="Z44" s="184">
        <v>350</v>
      </c>
      <c r="AA44" s="184">
        <v>450</v>
      </c>
    </row>
    <row r="45" spans="1:29" ht="14" x14ac:dyDescent="0.15">
      <c r="A45" s="329" t="s">
        <v>86</v>
      </c>
      <c r="B45" s="330"/>
      <c r="C45" s="330"/>
      <c r="D45" s="330"/>
      <c r="E45" s="331"/>
      <c r="F45" s="322" t="s">
        <v>22</v>
      </c>
      <c r="G45" s="322"/>
      <c r="H45" s="322"/>
      <c r="I45" s="322"/>
      <c r="J45" s="305">
        <v>300</v>
      </c>
      <c r="K45" s="306"/>
      <c r="L45" s="266">
        <f t="shared" ref="L45:L48" si="8">J45*1.5</f>
        <v>450</v>
      </c>
      <c r="M45" s="267"/>
      <c r="N45" s="305">
        <v>350</v>
      </c>
      <c r="O45" s="306"/>
      <c r="P45" s="266">
        <f t="shared" si="6"/>
        <v>525</v>
      </c>
      <c r="Q45" s="267"/>
      <c r="R45" s="305">
        <v>400</v>
      </c>
      <c r="S45" s="306"/>
      <c r="T45" s="266">
        <f t="shared" si="7"/>
        <v>600</v>
      </c>
      <c r="U45" s="266"/>
      <c r="V45" s="332"/>
      <c r="Y45" s="185">
        <v>200</v>
      </c>
      <c r="Z45" s="184">
        <v>300</v>
      </c>
      <c r="AA45" s="184">
        <v>350</v>
      </c>
    </row>
    <row r="46" spans="1:29" ht="14" x14ac:dyDescent="0.15">
      <c r="A46" s="236" t="s">
        <v>23</v>
      </c>
      <c r="B46" s="237"/>
      <c r="C46" s="237"/>
      <c r="D46" s="237"/>
      <c r="E46" s="238"/>
      <c r="F46" s="263" t="s">
        <v>22</v>
      </c>
      <c r="G46" s="263"/>
      <c r="H46" s="263"/>
      <c r="I46" s="263"/>
      <c r="J46" s="303">
        <v>200</v>
      </c>
      <c r="K46" s="304"/>
      <c r="L46" s="317">
        <f t="shared" si="8"/>
        <v>300</v>
      </c>
      <c r="M46" s="318"/>
      <c r="N46" s="303">
        <v>250</v>
      </c>
      <c r="O46" s="304"/>
      <c r="P46" s="317">
        <f t="shared" si="6"/>
        <v>375</v>
      </c>
      <c r="Q46" s="318"/>
      <c r="R46" s="303">
        <v>300</v>
      </c>
      <c r="S46" s="304"/>
      <c r="T46" s="317">
        <f t="shared" si="7"/>
        <v>450</v>
      </c>
      <c r="U46" s="317"/>
      <c r="V46" s="332"/>
      <c r="Y46" s="184">
        <v>150</v>
      </c>
      <c r="Z46" s="185">
        <v>250</v>
      </c>
      <c r="AA46" s="184">
        <v>250</v>
      </c>
    </row>
    <row r="47" spans="1:29" ht="14" x14ac:dyDescent="0.15">
      <c r="A47" s="329" t="s">
        <v>42</v>
      </c>
      <c r="B47" s="330"/>
      <c r="C47" s="330"/>
      <c r="D47" s="330"/>
      <c r="E47" s="331"/>
      <c r="F47" s="322" t="s">
        <v>47</v>
      </c>
      <c r="G47" s="322"/>
      <c r="H47" s="322"/>
      <c r="I47" s="322"/>
      <c r="J47" s="305">
        <v>150</v>
      </c>
      <c r="K47" s="306"/>
      <c r="L47" s="266">
        <f t="shared" si="8"/>
        <v>225</v>
      </c>
      <c r="M47" s="267"/>
      <c r="N47" s="305">
        <v>150</v>
      </c>
      <c r="O47" s="306"/>
      <c r="P47" s="266">
        <f t="shared" si="6"/>
        <v>225</v>
      </c>
      <c r="Q47" s="267"/>
      <c r="R47" s="305">
        <v>150</v>
      </c>
      <c r="S47" s="306"/>
      <c r="T47" s="266">
        <f t="shared" si="7"/>
        <v>225</v>
      </c>
      <c r="U47" s="266"/>
      <c r="V47" s="332"/>
      <c r="Y47" s="184">
        <v>150</v>
      </c>
      <c r="Z47" s="184">
        <v>150</v>
      </c>
      <c r="AA47" s="184">
        <v>150</v>
      </c>
    </row>
    <row r="48" spans="1:29" ht="15" thickBot="1" x14ac:dyDescent="0.2">
      <c r="A48" s="326" t="s">
        <v>43</v>
      </c>
      <c r="B48" s="327"/>
      <c r="C48" s="327"/>
      <c r="D48" s="327"/>
      <c r="E48" s="328"/>
      <c r="F48" s="323" t="s">
        <v>48</v>
      </c>
      <c r="G48" s="323"/>
      <c r="H48" s="323"/>
      <c r="I48" s="323"/>
      <c r="J48" s="307">
        <v>100</v>
      </c>
      <c r="K48" s="308"/>
      <c r="L48" s="268">
        <f t="shared" si="8"/>
        <v>150</v>
      </c>
      <c r="M48" s="269"/>
      <c r="N48" s="307">
        <v>100</v>
      </c>
      <c r="O48" s="308"/>
      <c r="P48" s="268">
        <f t="shared" si="6"/>
        <v>150</v>
      </c>
      <c r="Q48" s="269"/>
      <c r="R48" s="307">
        <v>100</v>
      </c>
      <c r="S48" s="308"/>
      <c r="T48" s="268">
        <f t="shared" si="7"/>
        <v>150</v>
      </c>
      <c r="U48" s="268"/>
      <c r="V48" s="332"/>
      <c r="Y48" s="184">
        <v>100</v>
      </c>
      <c r="Z48" s="184">
        <v>100</v>
      </c>
      <c r="AA48" s="184">
        <v>100</v>
      </c>
    </row>
    <row r="49" spans="1:22" s="3" customFormat="1" ht="19" customHeight="1" thickBo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1"/>
      <c r="S49" s="1"/>
      <c r="T49" s="1"/>
      <c r="U49" s="1"/>
      <c r="V49" s="332"/>
    </row>
    <row r="50" spans="1:22" s="3" customFormat="1" ht="19" customHeight="1" thickBot="1" x14ac:dyDescent="0.2">
      <c r="A50" s="338" t="s">
        <v>26</v>
      </c>
      <c r="B50" s="339"/>
      <c r="C50" s="339"/>
      <c r="D50" s="339"/>
      <c r="E50" s="339"/>
      <c r="F50" s="335" t="s">
        <v>41</v>
      </c>
      <c r="G50" s="336"/>
      <c r="H50" s="336"/>
      <c r="I50" s="337"/>
      <c r="J50" s="300" t="s">
        <v>88</v>
      </c>
      <c r="K50" s="301"/>
      <c r="L50" s="302" t="s">
        <v>46</v>
      </c>
      <c r="M50" s="302"/>
      <c r="N50" s="90"/>
      <c r="O50" s="90"/>
      <c r="P50" s="50"/>
      <c r="Q50" s="9"/>
      <c r="R50" s="9"/>
      <c r="S50" s="9"/>
      <c r="T50" s="9"/>
      <c r="U50" s="9"/>
      <c r="V50" s="332"/>
    </row>
    <row r="51" spans="1:22" s="3" customFormat="1" ht="19" customHeight="1" thickBot="1" x14ac:dyDescent="0.2">
      <c r="A51" s="11" t="s">
        <v>40</v>
      </c>
      <c r="B51" s="9"/>
      <c r="C51" s="9"/>
      <c r="D51" s="9"/>
      <c r="E51" s="9"/>
      <c r="F51" s="9"/>
      <c r="G51" s="9"/>
      <c r="H51" s="9"/>
      <c r="I51" s="9"/>
      <c r="J51" s="33"/>
      <c r="K51" s="9"/>
      <c r="L51" s="9"/>
      <c r="M51" s="9"/>
      <c r="N51" s="9"/>
      <c r="O51" s="9"/>
      <c r="P51" s="50"/>
      <c r="Q51" s="50"/>
      <c r="R51" s="50"/>
      <c r="S51" s="50"/>
      <c r="T51" s="50"/>
      <c r="U51" s="50"/>
      <c r="V51" s="195"/>
    </row>
  </sheetData>
  <mergeCells count="119">
    <mergeCell ref="Y41:AA41"/>
    <mergeCell ref="F45:I45"/>
    <mergeCell ref="F46:I46"/>
    <mergeCell ref="F47:I47"/>
    <mergeCell ref="F48:I48"/>
    <mergeCell ref="T43:U43"/>
    <mergeCell ref="R42:U42"/>
    <mergeCell ref="R43:S43"/>
    <mergeCell ref="A48:E48"/>
    <mergeCell ref="A47:E47"/>
    <mergeCell ref="A46:E46"/>
    <mergeCell ref="A45:E45"/>
    <mergeCell ref="T44:U44"/>
    <mergeCell ref="T45:U45"/>
    <mergeCell ref="T46:U46"/>
    <mergeCell ref="T47:U47"/>
    <mergeCell ref="T48:U48"/>
    <mergeCell ref="J47:K47"/>
    <mergeCell ref="J48:K48"/>
    <mergeCell ref="N42:Q42"/>
    <mergeCell ref="V44:V51"/>
    <mergeCell ref="V38:V43"/>
    <mergeCell ref="F50:I50"/>
    <mergeCell ref="A50:E50"/>
    <mergeCell ref="J50:K50"/>
    <mergeCell ref="L50:M50"/>
    <mergeCell ref="R46:S46"/>
    <mergeCell ref="R47:S47"/>
    <mergeCell ref="R48:S48"/>
    <mergeCell ref="R45:S45"/>
    <mergeCell ref="A42:E43"/>
    <mergeCell ref="N45:O45"/>
    <mergeCell ref="N46:O46"/>
    <mergeCell ref="P44:Q44"/>
    <mergeCell ref="P45:Q45"/>
    <mergeCell ref="P46:Q46"/>
    <mergeCell ref="P47:Q47"/>
    <mergeCell ref="P48:Q48"/>
    <mergeCell ref="J43:K43"/>
    <mergeCell ref="L43:M43"/>
    <mergeCell ref="L44:M44"/>
    <mergeCell ref="L45:M45"/>
    <mergeCell ref="L46:M46"/>
    <mergeCell ref="J44:K44"/>
    <mergeCell ref="J45:K45"/>
    <mergeCell ref="J46:K46"/>
    <mergeCell ref="N47:O47"/>
    <mergeCell ref="N48:O48"/>
    <mergeCell ref="M5:N5"/>
    <mergeCell ref="P5:Q5"/>
    <mergeCell ref="Q3:S3"/>
    <mergeCell ref="P15:Q16"/>
    <mergeCell ref="N22:O22"/>
    <mergeCell ref="L21:M21"/>
    <mergeCell ref="L22:M22"/>
    <mergeCell ref="P19:Q19"/>
    <mergeCell ref="P21:Q21"/>
    <mergeCell ref="P22:Q22"/>
    <mergeCell ref="R19:S19"/>
    <mergeCell ref="L47:M47"/>
    <mergeCell ref="L48:M48"/>
    <mergeCell ref="J42:M42"/>
    <mergeCell ref="P43:Q43"/>
    <mergeCell ref="R17:S17"/>
    <mergeCell ref="L17:M17"/>
    <mergeCell ref="R15:S16"/>
    <mergeCell ref="T18:U18"/>
    <mergeCell ref="P18:Q18"/>
    <mergeCell ref="L18:M18"/>
    <mergeCell ref="T22:U22"/>
    <mergeCell ref="T21:U21"/>
    <mergeCell ref="T19:U19"/>
    <mergeCell ref="N19:O19"/>
    <mergeCell ref="L19:M19"/>
    <mergeCell ref="R21:S21"/>
    <mergeCell ref="R22:S22"/>
    <mergeCell ref="N21:O21"/>
    <mergeCell ref="A44:E44"/>
    <mergeCell ref="N27:O27"/>
    <mergeCell ref="P27:S27"/>
    <mergeCell ref="A25:G25"/>
    <mergeCell ref="J27:M27"/>
    <mergeCell ref="H27:I27"/>
    <mergeCell ref="A40:U40"/>
    <mergeCell ref="C26:G26"/>
    <mergeCell ref="C27:G27"/>
    <mergeCell ref="R44:S44"/>
    <mergeCell ref="N43:O43"/>
    <mergeCell ref="N44:O44"/>
    <mergeCell ref="A27:B27"/>
    <mergeCell ref="A26:B26"/>
    <mergeCell ref="F42:I42"/>
    <mergeCell ref="F43:I43"/>
    <mergeCell ref="F44:I44"/>
    <mergeCell ref="T25:U25"/>
    <mergeCell ref="V36:V37"/>
    <mergeCell ref="V29:V35"/>
    <mergeCell ref="V26:V28"/>
    <mergeCell ref="V23:V25"/>
    <mergeCell ref="V1:V22"/>
    <mergeCell ref="A30:U30"/>
    <mergeCell ref="A31:U31"/>
    <mergeCell ref="N25:S25"/>
    <mergeCell ref="H25:M25"/>
    <mergeCell ref="N20:O20"/>
    <mergeCell ref="P20:Q20"/>
    <mergeCell ref="R20:S20"/>
    <mergeCell ref="T20:U20"/>
    <mergeCell ref="L20:M20"/>
    <mergeCell ref="T26:U28"/>
    <mergeCell ref="T3:U3"/>
    <mergeCell ref="A14:O14"/>
    <mergeCell ref="N18:O18"/>
    <mergeCell ref="N17:O17"/>
    <mergeCell ref="L15:M16"/>
    <mergeCell ref="R18:S18"/>
    <mergeCell ref="T15:U16"/>
    <mergeCell ref="P17:Q17"/>
    <mergeCell ref="T17:U17"/>
  </mergeCells>
  <phoneticPr fontId="7" type="noConversion"/>
  <hyperlinks>
    <hyperlink ref="V29" r:id="rId1"/>
  </hyperlinks>
  <pageMargins left="0.47244094488188981" right="0.27559055118110237" top="0.39370078740157483" bottom="0.39370078740157483" header="0.19685039370078741" footer="0.51181102362204722"/>
  <pageSetup paperSize="9" scale="67" orientation="portrait" r:id="rId2"/>
  <drawing r:id="rId3"/>
  <legacyDrawing r:id="rId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33"/>
  <sheetViews>
    <sheetView workbookViewId="0">
      <selection activeCell="C21" sqref="C21:C33"/>
    </sheetView>
  </sheetViews>
  <sheetFormatPr baseColWidth="10" defaultRowHeight="13" x14ac:dyDescent="0.15"/>
  <sheetData>
    <row r="3" spans="3:3" x14ac:dyDescent="0.15">
      <c r="C3" t="s">
        <v>68</v>
      </c>
    </row>
    <row r="4" spans="3:3" x14ac:dyDescent="0.15">
      <c r="C4" t="s">
        <v>69</v>
      </c>
    </row>
    <row r="5" spans="3:3" x14ac:dyDescent="0.15">
      <c r="C5" t="s">
        <v>70</v>
      </c>
    </row>
    <row r="6" spans="3:3" x14ac:dyDescent="0.15">
      <c r="C6" t="s">
        <v>71</v>
      </c>
    </row>
    <row r="7" spans="3:3" x14ac:dyDescent="0.15">
      <c r="C7" t="s">
        <v>72</v>
      </c>
    </row>
    <row r="8" spans="3:3" x14ac:dyDescent="0.15">
      <c r="C8" t="s">
        <v>73</v>
      </c>
    </row>
    <row r="9" spans="3:3" x14ac:dyDescent="0.15">
      <c r="C9" t="s">
        <v>70</v>
      </c>
    </row>
    <row r="10" spans="3:3" x14ac:dyDescent="0.15">
      <c r="C10" t="s">
        <v>71</v>
      </c>
    </row>
    <row r="11" spans="3:3" x14ac:dyDescent="0.15">
      <c r="C11" t="s">
        <v>74</v>
      </c>
    </row>
    <row r="12" spans="3:3" x14ac:dyDescent="0.15">
      <c r="C12" t="s">
        <v>75</v>
      </c>
    </row>
    <row r="13" spans="3:3" x14ac:dyDescent="0.15">
      <c r="C13" t="s">
        <v>70</v>
      </c>
    </row>
    <row r="14" spans="3:3" x14ac:dyDescent="0.15">
      <c r="C14" t="s">
        <v>71</v>
      </c>
    </row>
    <row r="15" spans="3:3" x14ac:dyDescent="0.15">
      <c r="C15" t="s">
        <v>76</v>
      </c>
    </row>
    <row r="21" spans="3:3" x14ac:dyDescent="0.15">
      <c r="C21" t="s">
        <v>68</v>
      </c>
    </row>
    <row r="22" spans="3:3" x14ac:dyDescent="0.15">
      <c r="C22" t="s">
        <v>69</v>
      </c>
    </row>
    <row r="23" spans="3:3" x14ac:dyDescent="0.15">
      <c r="C23" t="s">
        <v>70</v>
      </c>
    </row>
    <row r="24" spans="3:3" x14ac:dyDescent="0.15">
      <c r="C24" t="s">
        <v>71</v>
      </c>
    </row>
    <row r="25" spans="3:3" x14ac:dyDescent="0.15">
      <c r="C25" t="s">
        <v>72</v>
      </c>
    </row>
    <row r="26" spans="3:3" x14ac:dyDescent="0.15">
      <c r="C26" t="s">
        <v>73</v>
      </c>
    </row>
    <row r="27" spans="3:3" x14ac:dyDescent="0.15">
      <c r="C27" t="s">
        <v>70</v>
      </c>
    </row>
    <row r="28" spans="3:3" x14ac:dyDescent="0.15">
      <c r="C28" t="s">
        <v>71</v>
      </c>
    </row>
    <row r="29" spans="3:3" x14ac:dyDescent="0.15">
      <c r="C29" t="s">
        <v>74</v>
      </c>
    </row>
    <row r="30" spans="3:3" x14ac:dyDescent="0.15">
      <c r="C30" t="s">
        <v>75</v>
      </c>
    </row>
    <row r="31" spans="3:3" x14ac:dyDescent="0.15">
      <c r="C31" t="s">
        <v>70</v>
      </c>
    </row>
    <row r="32" spans="3:3" x14ac:dyDescent="0.15">
      <c r="C32" t="s">
        <v>71</v>
      </c>
    </row>
    <row r="33" spans="3:3" x14ac:dyDescent="0.15">
      <c r="C33" t="s">
        <v>76</v>
      </c>
    </row>
  </sheetData>
  <pageMargins left="0.7" right="0.7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539C89290B294C849D5A32BA81C359" ma:contentTypeVersion="1" ma:contentTypeDescription="Opprett et nytt dokument." ma:contentTypeScope="" ma:versionID="4f3b01c9968228f208b27fc5ef4d72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bd0525ed4808db0272f407c22308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06004D-CC7D-4019-A735-8D5BEF1B54E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C6C3532-8AD5-463D-8B85-CEF9FC34D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FB32FB-D8ED-45DB-91F4-7B917B6CB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Dommerhonorar</vt:lpstr>
      <vt:lpstr>Ark1</vt:lpstr>
    </vt:vector>
  </TitlesOfParts>
  <Company>NIF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 - Dommere - NBBF Midt - ver. # 5-15</dc:title>
  <dc:creator>Knut Roald Myhre</dc:creator>
  <cp:lastModifiedBy>Josefine Caroline Stokke Haugom</cp:lastModifiedBy>
  <cp:lastPrinted>2016-09-27T12:19:37Z</cp:lastPrinted>
  <dcterms:created xsi:type="dcterms:W3CDTF">2008-12-22T09:16:05Z</dcterms:created>
  <dcterms:modified xsi:type="dcterms:W3CDTF">2016-09-30T21:16:26Z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Oscar Lindø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Oscar Lindø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